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 activeTab="4"/>
  </bookViews>
  <sheets>
    <sheet name="Электрика (открытый монтаж)" sheetId="1" r:id="rId1"/>
    <sheet name="Электрика (скрытый монтаж)метл" sheetId="2" r:id="rId2"/>
    <sheet name="Электрика ( скрытый монтаж)гофр" sheetId="3" state="hidden" r:id="rId3"/>
    <sheet name="ОВВК (скрытый монтаж)" sheetId="4" r:id="rId4"/>
    <sheet name="ОВВК (открытый монтаж)" sheetId="5" r:id="rId5"/>
    <sheet name="Септики" sheetId="6" r:id="rId6"/>
    <sheet name="Тверь " sheetId="7" state="hidden" r:id="rId7"/>
    <sheet name="Эргобокс5" sheetId="8" state="hidden" r:id="rId8"/>
  </sheets>
  <definedNames>
    <definedName name="_xlnm.Print_Area" localSheetId="3">'ОВВК (скрытый монтаж)'!$A$1:$G$73</definedName>
    <definedName name="_xlnm.Print_Area" localSheetId="0">'Электрика (открытый монтаж)'!$A$1:$G$50</definedName>
    <definedName name="_xlnm.Print_Area" localSheetId="1">'Электрика (скрытый монтаж)метл'!$A$1:$G$52</definedName>
  </definedNames>
  <calcPr calcId="124519"/>
</workbook>
</file>

<file path=xl/calcChain.xml><?xml version="1.0" encoding="utf-8"?>
<calcChain xmlns="http://schemas.openxmlformats.org/spreadsheetml/2006/main">
  <c r="G19" i="8"/>
  <c r="I19" s="1"/>
  <c r="I17"/>
  <c r="H17"/>
  <c r="G17"/>
  <c r="H16"/>
  <c r="G16"/>
  <c r="I16" s="1"/>
  <c r="I15"/>
  <c r="H15"/>
  <c r="G15"/>
  <c r="H14"/>
  <c r="G14"/>
  <c r="I14" s="1"/>
  <c r="H13"/>
  <c r="G13"/>
  <c r="I13" s="1"/>
  <c r="I12"/>
  <c r="H12"/>
  <c r="G12"/>
  <c r="H11"/>
  <c r="G11"/>
  <c r="I11" s="1"/>
  <c r="I10"/>
  <c r="H10"/>
  <c r="G10"/>
  <c r="I9"/>
  <c r="H9"/>
  <c r="G9"/>
  <c r="H8"/>
  <c r="G8"/>
  <c r="I8" s="1"/>
  <c r="I7"/>
  <c r="H7"/>
  <c r="G7"/>
  <c r="H6"/>
  <c r="I6" s="1"/>
  <c r="G6"/>
  <c r="H5"/>
  <c r="G5"/>
  <c r="I5" s="1"/>
  <c r="G20" s="1"/>
  <c r="I4"/>
  <c r="H4"/>
  <c r="G4"/>
  <c r="I19" i="7"/>
  <c r="G19"/>
  <c r="I17"/>
  <c r="H17"/>
  <c r="G17"/>
  <c r="I16"/>
  <c r="H16"/>
  <c r="G16"/>
  <c r="H15"/>
  <c r="G15"/>
  <c r="I15" s="1"/>
  <c r="I14"/>
  <c r="H14"/>
  <c r="G14"/>
  <c r="H13"/>
  <c r="I13" s="1"/>
  <c r="G13"/>
  <c r="H12"/>
  <c r="G12"/>
  <c r="I12" s="1"/>
  <c r="I11"/>
  <c r="H11"/>
  <c r="G11"/>
  <c r="I10"/>
  <c r="H10"/>
  <c r="G10"/>
  <c r="I9"/>
  <c r="H9"/>
  <c r="G9"/>
  <c r="I8"/>
  <c r="H8"/>
  <c r="G8"/>
  <c r="H7"/>
  <c r="G7"/>
  <c r="I7" s="1"/>
  <c r="I6"/>
  <c r="H6"/>
  <c r="G6"/>
  <c r="H5"/>
  <c r="I5" s="1"/>
  <c r="G5"/>
  <c r="H4"/>
  <c r="G4"/>
  <c r="I4" s="1"/>
  <c r="G20" s="1"/>
  <c r="F67" i="4"/>
  <c r="F66"/>
  <c r="F65"/>
  <c r="F64"/>
  <c r="F63"/>
  <c r="I46" i="3"/>
  <c r="G46"/>
  <c r="I45"/>
  <c r="G45"/>
  <c r="I44"/>
  <c r="G44"/>
  <c r="I43"/>
  <c r="G43"/>
  <c r="I42"/>
  <c r="I47" s="1"/>
  <c r="G42"/>
  <c r="G47" s="1"/>
  <c r="E39"/>
  <c r="G39" s="1"/>
  <c r="G36"/>
  <c r="I36" s="1"/>
  <c r="I35"/>
  <c r="H35"/>
  <c r="G35"/>
  <c r="H34"/>
  <c r="G34"/>
  <c r="I34" s="1"/>
  <c r="G33"/>
  <c r="I33" s="1"/>
  <c r="I32"/>
  <c r="G32"/>
  <c r="I29"/>
  <c r="G29"/>
  <c r="G30" s="1"/>
  <c r="I28"/>
  <c r="H28"/>
  <c r="G28"/>
  <c r="H27"/>
  <c r="G27"/>
  <c r="I27" s="1"/>
  <c r="I26"/>
  <c r="H26"/>
  <c r="G26"/>
  <c r="I25"/>
  <c r="H25"/>
  <c r="G25"/>
  <c r="H24"/>
  <c r="G24"/>
  <c r="I24" s="1"/>
  <c r="H23"/>
  <c r="I23" s="1"/>
  <c r="G23"/>
  <c r="I22"/>
  <c r="H22"/>
  <c r="G22"/>
  <c r="H21"/>
  <c r="G21"/>
  <c r="I21" s="1"/>
  <c r="I20"/>
  <c r="H20"/>
  <c r="G20"/>
  <c r="H19"/>
  <c r="G19"/>
  <c r="I19" s="1"/>
  <c r="I18"/>
  <c r="H18"/>
  <c r="G18"/>
  <c r="I17"/>
  <c r="H17"/>
  <c r="G17"/>
  <c r="H16"/>
  <c r="G16"/>
  <c r="I16" s="1"/>
  <c r="H15"/>
  <c r="I15" s="1"/>
  <c r="G15"/>
  <c r="I14"/>
  <c r="H14"/>
  <c r="G14"/>
  <c r="H13"/>
  <c r="G13"/>
  <c r="I13" s="1"/>
  <c r="I12"/>
  <c r="H12"/>
  <c r="G12"/>
  <c r="H11"/>
  <c r="G11"/>
  <c r="I11" s="1"/>
  <c r="I10"/>
  <c r="H10"/>
  <c r="G10"/>
  <c r="I9"/>
  <c r="H9"/>
  <c r="G9"/>
  <c r="H8"/>
  <c r="G8"/>
  <c r="I8" s="1"/>
  <c r="H7"/>
  <c r="I7" s="1"/>
  <c r="G7"/>
  <c r="I6"/>
  <c r="H6"/>
  <c r="G6"/>
  <c r="H5"/>
  <c r="G5"/>
  <c r="I5" s="1"/>
  <c r="I4"/>
  <c r="H4"/>
  <c r="H30" s="1"/>
  <c r="G4"/>
  <c r="F47" i="2"/>
  <c r="F46"/>
  <c r="F45"/>
  <c r="F43"/>
  <c r="G41" i="1"/>
  <c r="G40"/>
  <c r="I39" i="3" l="1"/>
  <c r="I40" s="1"/>
  <c r="G40"/>
  <c r="I30"/>
  <c r="I37"/>
  <c r="G37"/>
  <c r="E48" l="1"/>
</calcChain>
</file>

<file path=xl/sharedStrings.xml><?xml version="1.0" encoding="utf-8"?>
<sst xmlns="http://schemas.openxmlformats.org/spreadsheetml/2006/main" count="920" uniqueCount="331">
  <si>
    <t>Сметный расчет на  комплектацию электромонтажных работ в кабель-каналах открытого типа</t>
  </si>
  <si>
    <t>Наименование работ</t>
  </si>
  <si>
    <t>Описание</t>
  </si>
  <si>
    <t>количество</t>
  </si>
  <si>
    <t>единица измерения</t>
  </si>
  <si>
    <t xml:space="preserve">материал партнер </t>
  </si>
  <si>
    <t>работа партнер</t>
  </si>
  <si>
    <t xml:space="preserve">итого </t>
  </si>
  <si>
    <t>Розетка одинарная(накладная)</t>
  </si>
  <si>
    <t>Монтаж розетки накладной с учетом кабельной линии(ВВГ-Пнг(А)LS2,5мм) и кабельканала(цвет дерева или белый по выбору)</t>
  </si>
  <si>
    <t>шт.</t>
  </si>
  <si>
    <t>Розетка двойная(накладная)</t>
  </si>
  <si>
    <t>Розетка тройная(накладная)</t>
  </si>
  <si>
    <t>Вывод на освещение</t>
  </si>
  <si>
    <t>Вывод кабельных линий(ВВГнгLSП1,5мм) на освещение, установка патрона и лампы освещения, монтаж кабельканала (цвет дерева или белый по выбору)</t>
  </si>
  <si>
    <t>Вывод на освещение 2-го подключения (шлейфом)</t>
  </si>
  <si>
    <t>Вывод кабельных линий(ВВГнгLSП1,5мм) на освещение, установка патрона и лампы освещения, монтаж кабельканала (цвет по выбору)</t>
  </si>
  <si>
    <t>Вывод настенного светильника (бра)</t>
  </si>
  <si>
    <t>Вывод настенного светильника (бра)   2-го подключения (шлейфом)</t>
  </si>
  <si>
    <t>Выключатель одноклавишный/двухклавишный</t>
  </si>
  <si>
    <t>Монтаж выключателя с учетом кабельной линии(ВВГ-Пнг(А)LS1,5мм) и кабельканала(цвет по выбору)</t>
  </si>
  <si>
    <t>Монтаж электрического конвектора Thermor, мощностью 500 Вт</t>
  </si>
  <si>
    <t>Монтаж электрического конвектора Thermor Evidence Elec 3 500 Вт(обязательно добавить розетку под каждый конвектор)</t>
  </si>
  <si>
    <t>Монтаж электрического конвектора Thermor, мощностью 1000 Вт</t>
  </si>
  <si>
    <t>Монтаж электрического конвектора Thermor Evidence Elec 3 1000 Вт(обязательно добавить розетку под каждый конвектор)</t>
  </si>
  <si>
    <t>Монтаж электрического конвектора Thermor, мощностью 1500 Вт</t>
  </si>
  <si>
    <t>Монтаж электрического конвектора Thermor Evidence Elec 3 1500 Вт(обязательно добавить розетку под каждый конвектор)</t>
  </si>
  <si>
    <t>Монтаж электрического конвектора Thermor, мощностью 2000 Вт</t>
  </si>
  <si>
    <t>Монтаж электрического конвектора Thermor Evidence Elec 3 2000 Вт(обязательно добавить розетку под каждый конвектор)</t>
  </si>
  <si>
    <t>Выключатель проходной одноклавишный</t>
  </si>
  <si>
    <t>Монтаж проходного выключателя с учетом кабельной линии(ВВГ-Пнг(А)LS1,5мм) и кабельканала(цвет по выбору)</t>
  </si>
  <si>
    <t>Мастер-ключ</t>
  </si>
  <si>
    <t>Выключатель для управления питанием всех систем дома.</t>
  </si>
  <si>
    <t>Вывод на вентилятор</t>
  </si>
  <si>
    <t>Вывод кабельных линий(ВВГнгLSП1,5мм) на вентилятор в С/У(помещениях с повышенной влажностью), монтаж кабельканала (цвет по выбору)</t>
  </si>
  <si>
    <t>Вывод стандартного сечения провода 3*2,5 мм в пределах дома и на фасад</t>
  </si>
  <si>
    <t>Вывод кабельных линий(ВВГнгLSП 3*2,5мм) на вытяжку,септик, газовая плита, газовый котел, конвекторы(прямое подключенние), насосные группы, электропривод ворот, электрические теплые полы и др., монтаж кабельканала (цвет дерева или белый по выбору)</t>
  </si>
  <si>
    <t>Вывод нестандартного сечения провода (3*4; 4*5; 5*2,5 мм) в пределах дома и на фасад</t>
  </si>
  <si>
    <t>Вывод кабельных линий(ВВГнгLSП сечение проводника согласно заявленной мощности потребления) на электроплиту, электрокотел, электробойлер повышенной мощности, надворные постройки и др., монтаж кабельканала (цвет дерева или белый по выбору)</t>
  </si>
  <si>
    <t>Вывод слаботочных систем</t>
  </si>
  <si>
    <t>Вывод кабельных линий на TV(спутниковое и аналоговое телевидение), интернет, монтаж кабельканала (цвет дерева или белый по выбору)</t>
  </si>
  <si>
    <t>Вывод антенного кабеля снаружи дома</t>
  </si>
  <si>
    <t>Вывод антенного кабеля на внешнюю сторону дома для приема сигнала (спутниковый или аналоговый) монтаж кабельканала (цвет дерева или белый по выбору)</t>
  </si>
  <si>
    <t>Вывод на источник бесперебойного питания</t>
  </si>
  <si>
    <t>Монтажная петля к месту расположения ИБП(около щита) для резервного питания котельного оборудования, холодильников, аварийное освещение.</t>
  </si>
  <si>
    <t>Вывод на стабилизатор(около щита)</t>
  </si>
  <si>
    <t>Монтажная петля к месту расположения стабилизатора. Подключение стабилизатора предохраняет конечное оборудование холодильники, телевизоры от перепадов напряжения.</t>
  </si>
  <si>
    <t>Вывод на стабилизатор(под лестницей или в топочном отделении)</t>
  </si>
  <si>
    <t>Вывод на генератор</t>
  </si>
  <si>
    <t>Вывод на генератор с подключением реверсивного рубильника для переключения источника электроэнергии.</t>
  </si>
  <si>
    <t>Вводной кабель ВБбШв 4х10 медный (в земле). Копка в ручную.</t>
  </si>
  <si>
    <r>
      <t>Монтаж вводного кабеля (ВБбШв 4х10 медный) на глубине 0,7 метра от столба к дому. Копка и закопка кабеля в землю вручную.</t>
    </r>
    <r>
      <rPr>
        <i/>
        <sz val="10"/>
        <color indexed="2"/>
        <rFont val="Calibri"/>
        <scheme val="minor"/>
      </rPr>
      <t>Окончательная стоимость наружных коммуникаций после выезда специалиста на место объекта и монтажа данного вида работ</t>
    </r>
  </si>
  <si>
    <t>м.</t>
  </si>
  <si>
    <t>Вводной кабель ВБбШв 4х10 медный (материал)</t>
  </si>
  <si>
    <r>
      <t>Вводной кабель (ВБбШв 4х10 медный) без копательных работ.</t>
    </r>
    <r>
      <rPr>
        <i/>
        <sz val="10"/>
        <color indexed="2"/>
        <rFont val="Calibri"/>
        <scheme val="minor"/>
      </rPr>
      <t>Окончательная стоимость наружных коммуникаций после выезда специалиста на место объекта и  монтажа данного вида работ</t>
    </r>
  </si>
  <si>
    <t>Вводной кабель(воздушная линия)</t>
  </si>
  <si>
    <r>
      <t xml:space="preserve">Монтаж вводного кабеля (СИП 4х16 алюминий) от столба к дому, с подключением питающего вывода дома. </t>
    </r>
    <r>
      <rPr>
        <i/>
        <sz val="10"/>
        <color indexed="2"/>
        <rFont val="Calibri"/>
        <scheme val="minor"/>
      </rPr>
      <t>Окончательная стоимость наружных коммуникаций после выезда специалиста на место объекта и монтажа данного вида работ</t>
    </r>
  </si>
  <si>
    <t>Заземление модульно-штыревое</t>
  </si>
  <si>
    <t>Монтаж штыревого заземления на глубину 6м., вывод заземляющего кабеля в дом.</t>
  </si>
  <si>
    <t>компл.</t>
  </si>
  <si>
    <t>Итого по разделу:</t>
  </si>
  <si>
    <t>Щитовое оборудование</t>
  </si>
  <si>
    <t>Щит распределительный для домов площадью до 120 м2</t>
  </si>
  <si>
    <t>Распределительный щит накладной, соответсвующий  высоким требованиям по обеспечению безопасности (технологичность сверх норм ПУЭ), высококачественная автоматика IEK ВА, со степенью отключающей способности не менее 6кА. Защитное отключение УЗО. Вводной автомат.</t>
  </si>
  <si>
    <t>Щит распределительный для домов площадью от 120 м2 до 200 м2</t>
  </si>
  <si>
    <t>Установка прибора учета Меркурий 220V</t>
  </si>
  <si>
    <t>Монтаж счетчика однофазного "Меркурий" в ЩР с подключением, согласно фазного напряжения.</t>
  </si>
  <si>
    <t>Установка прибора учета Меркурий 380V</t>
  </si>
  <si>
    <t>Монтаж счетчика трехфазного "Меркурий" в ЩР с подключением, согласно линейного напряжению.</t>
  </si>
  <si>
    <t>Подключение вводного кабеля</t>
  </si>
  <si>
    <r>
      <t xml:space="preserve">Подключение вводного кабеля в ЩР, согласно напряжению, монтаж глухозаземленной нейтрали </t>
    </r>
    <r>
      <rPr>
        <i/>
        <sz val="10"/>
        <color indexed="2"/>
        <rFont val="Calibri"/>
        <scheme val="minor"/>
      </rPr>
      <t>(стоимость прокладки кабеля просчитывается отдельно по факту произведения замеров)</t>
    </r>
  </si>
  <si>
    <t>Дополнительно</t>
  </si>
  <si>
    <t>Подготовительные работы</t>
  </si>
  <si>
    <t xml:space="preserve">Проверка материала ОТК. Проектирование внутренних и наружных сетей. </t>
  </si>
  <si>
    <t>кв.м.</t>
  </si>
  <si>
    <t>Предварительный выезд инженера на объект</t>
  </si>
  <si>
    <t>Выезд инженера на объект для осмотра технических нюансов участка, дома или фундамента</t>
  </si>
  <si>
    <t>у.е.</t>
  </si>
  <si>
    <t>Аренда бытовки</t>
  </si>
  <si>
    <t>Доставка, монтаж,вывоз с объекта бытовки по окончании производства работ.</t>
  </si>
  <si>
    <t>Доставка материала</t>
  </si>
  <si>
    <t>Доставка материала на объект удаленность от мкад до 100 километров.</t>
  </si>
  <si>
    <t>Доставка материала на объект удаленность от мкад более 100 километров.</t>
  </si>
  <si>
    <t>Итого по смете:</t>
  </si>
  <si>
    <t>Примечание: 1. При заключении договора по данным сметам, Заказчик подтверждает, что в дальнейшем при расчете дополнительных услуг, стоимость работ считается согласно данному прайс-листу. 2.После заключения ипотечного договора по данному прайс-листу и переводе денежных средств банком на расчетный счет строительной компании, дополнительные скидки не предоставляются. 3. При заключении ипотечного договора и переводе денежных средств банком на расчетный счет строительной компании, отказ от каких либо услуг не предоставляется. Перерасчет услуг по дополнительному соглашению возможен и может быть оплачен Заказчиком наличными средствами. 4. При перерасчете услуг (и вынужденном вычете услуг) из сметы по данному прайсу, выдача наличных денежных средств Заказчику от Исполнителя производится с учетом вычета налогов строительной компании ( минус 20% от стоимости услуги).</t>
  </si>
  <si>
    <t>Исполнитель:/_____________________/</t>
  </si>
  <si>
    <t>Заказчик:/__________________________/</t>
  </si>
  <si>
    <t>Сметный расчет на комплектацию электромонтажных работ скрытого типа в металлорукаве в ПВХ оболочке</t>
  </si>
  <si>
    <t>Вывод под розетки</t>
  </si>
  <si>
    <t>Монтаж подрозетника, прокладка кабельной линии(ВВГ-нг(А)LS2,5мм) в металлорукаве в ПВХ оболочке</t>
  </si>
  <si>
    <r>
      <t xml:space="preserve">Вывод под розетки одной розеточной группы(в одной рамке). </t>
    </r>
    <r>
      <rPr>
        <b/>
        <sz val="11"/>
        <color indexed="2"/>
        <rFont val="Calibri"/>
        <scheme val="minor"/>
      </rPr>
      <t>Услуга считается обязательной для расчета блочного дома</t>
    </r>
  </si>
  <si>
    <t>Вывод кабельных линий(ВВГнгLS1,5мм) на освещение, установка патрона и лампы освещения, монтаж в металлорукаве в ПВХ оболочке</t>
  </si>
  <si>
    <t>Вывод на выключатель с учетом кабельной линии(ВВГ-нг(А)LS1,5мм) в металлорукаве в ПВХ оболочке, монтаж подрозетника</t>
  </si>
  <si>
    <t>Вывод кабельных линий(ВВГнгLSП1,5мм) на вентилятор в С/У(помещениях с повышенной влажностью), монтаж монтаж в металлорукаве в ПВХ оболочке</t>
  </si>
  <si>
    <r>
      <t>Вывод кабельных линий(ВВГнгLSП 3*2,5мм)</t>
    </r>
    <r>
      <rPr>
        <i/>
        <sz val="10"/>
        <rFont val="Calibri"/>
        <scheme val="minor"/>
      </rPr>
      <t xml:space="preserve"> на вытяжку,септик</t>
    </r>
    <r>
      <rPr>
        <i/>
        <sz val="10"/>
        <color theme="1"/>
        <rFont val="Calibri"/>
        <scheme val="minor"/>
      </rPr>
      <t>, конвекторы(прямое подключенние), насосные группы, электропривод ворот, электрические теплые полы и др., монтаж кабельканала (цвет дерева или белый по выбору)</t>
    </r>
  </si>
  <si>
    <r>
      <t>Вывод кабельных линий(ВВГнгLSП сечение проводника согласно заявленной мощности потребления) на электроплиту, электрокотел, электробойлер повышенной мощности,</t>
    </r>
    <r>
      <rPr>
        <i/>
        <sz val="10"/>
        <rFont val="Calibri"/>
        <scheme val="minor"/>
      </rPr>
      <t xml:space="preserve"> надворные постройки</t>
    </r>
    <r>
      <rPr>
        <i/>
        <sz val="10"/>
        <color theme="1"/>
        <rFont val="Calibri"/>
        <scheme val="minor"/>
      </rPr>
      <t xml:space="preserve"> и др., монтаж кабельканала (цвет дерева или белый по выбору)</t>
    </r>
  </si>
  <si>
    <t>Вывод кабельных линий на TV(спутниковое и аналоговое телевидение), интернет, монтаж в металлорукаве в ПВХ оболочке</t>
  </si>
  <si>
    <t>Вывод антенного кабеля на внешнюю сторону дома для приема сигнала (спутниковый или аналоговый) монтаж в металлорукаве в ПВХ оболочке</t>
  </si>
  <si>
    <t>Аудиовыводы</t>
  </si>
  <si>
    <t>Вывод кабеля для передачи аудиосигнала, монтаж в металлорукаве в ПВХ оболочке</t>
  </si>
  <si>
    <r>
      <t xml:space="preserve">Монтаж вводного кабеля (ВБбШв 4х10 медный) на глубине 0,7 метра от столба к дому. Копка и закопка кабеля в землю в ручную. </t>
    </r>
    <r>
      <rPr>
        <i/>
        <sz val="10"/>
        <color indexed="2"/>
        <rFont val="Calibri"/>
        <scheme val="minor"/>
      </rPr>
      <t>Окончательная стоимость наружных коммуникаций после выезда специалиста на место объекта и монтажа данного вида работ</t>
    </r>
  </si>
  <si>
    <r>
      <t xml:space="preserve">Вводной кабель (ВБбШв 4х10 медный) без копательных работ. </t>
    </r>
    <r>
      <rPr>
        <i/>
        <sz val="10"/>
        <color indexed="2"/>
        <rFont val="Calibri"/>
        <scheme val="minor"/>
      </rPr>
      <t>Окончательная стоимость наружных коммуникаций после выезда специалиста на место объекта и монтажа данного вида работ</t>
    </r>
  </si>
  <si>
    <r>
      <t>Монтаж вводного кабеля (СИП 4х16 алюминий), с подключением питающего вывода дома.</t>
    </r>
    <r>
      <rPr>
        <i/>
        <sz val="10"/>
        <color indexed="2"/>
        <rFont val="Calibri"/>
        <scheme val="minor"/>
      </rPr>
      <t xml:space="preserve"> Окончательная стоимость наружных коммуникаций после выезда специалиста на место объекта и монтажа данного вида работ</t>
    </r>
  </si>
  <si>
    <t>Монтаж штыревого заземления на глубину 6м., вывод заземляющего кабеля в дом</t>
  </si>
  <si>
    <t>Распределительный щит встроенный, соответсвующий  высоким требованиям по обеспечению безопасности (технологичность сверх норм ПУЭ), высококачественная автоматика АВВ, со степенью отключающей способности не менее 6кА. Защитное отключение УЗО. Вводной автомат.</t>
  </si>
  <si>
    <t>Монтаж счетчика трехфазного "Меркурий" в ЩР с подключением, согласно фазного напряжения.</t>
  </si>
  <si>
    <t>Установка конечного обрудования</t>
  </si>
  <si>
    <t>Монтаж розеток и выключателей</t>
  </si>
  <si>
    <t>Установка розеток и выключателей Legrand Valena (цвет: слоновая кость или белый)</t>
  </si>
  <si>
    <t>Примечание: 1. При заключении договора по данным сметам, Заказчик подтверждает, что в дальнейшем при расчете дополнительных услуг, стоимость работ считается согласно данному прайс-листу. 2.После заключения ипотечного договора по данному прайс-листу и переводе денежных средств банком на расчетный счет строительной компании, дополнительные скидки не предоставляются. 3. При заключении ипотечного договора и переводе денежных средств банком на расчетный счет строительной компании, отказ от каких либо услуг не предоставляется. Перерасчет услуг по дополнительному соглашению возможен и может быть оплачен Заказчиком наличными средствами.4. При перерасчете услуг (и вынужденном вычете услуг) из сметы по данному прайсу, выдача наличных денежных средств Заказчику от Исполнителя производится с учетом вычета налогов строительной компании ( минус 20% от стоимости услуги).</t>
  </si>
  <si>
    <t xml:space="preserve"> </t>
  </si>
  <si>
    <t>Исполнитель/_________________________/</t>
  </si>
  <si>
    <t>Заказчик/______________________/</t>
  </si>
  <si>
    <t>Сметный расчет на комплектацию электромонтажных работ скрытого типа в гофрошланге ПВХ</t>
  </si>
  <si>
    <t>материал</t>
  </si>
  <si>
    <t>работа</t>
  </si>
  <si>
    <t>материал всего</t>
  </si>
  <si>
    <t>работа всего</t>
  </si>
  <si>
    <t>итого</t>
  </si>
  <si>
    <t>Монтаж подрозетника, прокладка кабельной линии(ВВГ-нг(А)LS2,5мм) в гофрошланге ПВХ</t>
  </si>
  <si>
    <t>Вывод под розетки одной розеточной группы(в одной рамке)</t>
  </si>
  <si>
    <t>Вывод кабельных линий(ВВГнгLS1,5мм) на освещение, установка патрона и лампы освещения, монтаж в гофрошланге ПФХ</t>
  </si>
  <si>
    <t>Вывод на выключатель с учетом кабельной линии(ВВГ-нг(А)LS1,5мм) в гофрошланге ПВХ монтаж подрозетника</t>
  </si>
  <si>
    <t>Вывод кабельных линий(ВВГнгLSП1,5мм) на вентилятор в С/У(помещениях с повышенной влажностью), монтаж монтаж в гофре ПВХ</t>
  </si>
  <si>
    <t>Вывод кабельных линий(ВВГнгLSП 3*2,5мм) на вытяжку,септик, конвекторы(прямое подключенние), насосные группы, электропривод ворот, электрические теплые полы и др., монтаж в гофрошланге ПВХ</t>
  </si>
  <si>
    <t>Вывод кабельных линий(ВВГнгLS сечение проводника согласно заявленной мощности потребления) на электроплиту, электрокотел, электробойлер повышенной мощности, баня, гараж, беседка и др., монтаж в гофрошланге ПВХ</t>
  </si>
  <si>
    <t>Вывод кабельных линий на TV(спутниковое и аналоговое телевидение), интернет, монтаж в гофрошланге ПВХ</t>
  </si>
  <si>
    <t>Вывод антенного кабеля на внешнюю сторону дома для приема сигнала (спутниковый или аналоговый) монтаж в гофрошланге ПВХ</t>
  </si>
  <si>
    <t>Вывод кабеля для передачи аудиосигнала, монтаж в ПВХ гофрошланге.</t>
  </si>
  <si>
    <t>Вводной кабель(в земле)</t>
  </si>
  <si>
    <t>Монтаж вводного кабеля (ВБбШв 4х10 медный) на глубине 0,7 метра  от столба к дому.</t>
  </si>
  <si>
    <t>Монтаж вводного кабеля (СИП 4х16 алюминий), с подключением питающего вывода дома.</t>
  </si>
  <si>
    <t>Подключение вводного кабеля в ЩР, согласно напряжению, монтаж глухозаземленной нейтрали.</t>
  </si>
  <si>
    <t>Установка розеток и выключателей Legrand Valena (слоновая кость)</t>
  </si>
  <si>
    <t>Заказчик/_________________________/</t>
  </si>
  <si>
    <t>Сметный расчет на комплектацию работ по водоснабжению и отоплению (монтаж скрытого типа).</t>
  </si>
  <si>
    <t>Точки водоснабжения</t>
  </si>
  <si>
    <t>Монтаж труб холодного и горячего водоснабжения внутри дома производится трубами из сшитого полиэтилена, в утеплителе "Энергофлекс". Устанавливаются водорозетки.</t>
  </si>
  <si>
    <t>Коллекторный шкаф системы водоснабжения без рециркуляции</t>
  </si>
  <si>
    <t>Без рециркуляции - коллектор, шкаф распределительный наружный, шаровые краны, фиксаторы, прокладки, компрессионные фитинги.</t>
  </si>
  <si>
    <t>Коллекторный шкаф системы водоснабжения с рециркуляцией</t>
  </si>
  <si>
    <t>С рециркуляцией - коллектор, шкаф распределительный наружный, шаровые краны, фиксаторы, прокладки, компрессионные фитинги.</t>
  </si>
  <si>
    <t>Канализация</t>
  </si>
  <si>
    <t>Точки канализации</t>
  </si>
  <si>
    <t>Монтаж системы канализации из ПВХ труб(производство Россия)</t>
  </si>
  <si>
    <t>Трап в полу</t>
  </si>
  <si>
    <t>Монтаж трапа системы канализации под укладку плитки.</t>
  </si>
  <si>
    <t>Отопление</t>
  </si>
  <si>
    <t>Стальные радиаторы отопления Rommer с нижнем подключением.</t>
  </si>
  <si>
    <t>Стальные панельные радиаторы "Rommer" , тип 11 или 22, высота от 300 мм до 500 мм, длина от 600 мм до 1800 мм (тип и высота и ширина зависят от теплопотерь помещения и размеров окон). Трубки хромированные подводные.</t>
  </si>
  <si>
    <t>Бимметалические радиаторы отопления RIFAR BASE МОНОЛИТ с нижнем подключением.</t>
  </si>
  <si>
    <r>
      <t xml:space="preserve">Бимметалические радиаторы отопления RIFAR BASE МОНОЛИТ 350/500. Высота от 350 мм до 500 мм, длина от 400 мм до 1200 мм (колличество секций и высота зависят от теплопотерь помещения и размеров окон).Трубки хромированные подводные. </t>
    </r>
    <r>
      <rPr>
        <i/>
        <sz val="10"/>
        <color indexed="2"/>
        <rFont val="Calibri"/>
      </rPr>
      <t>(терморегуляторы для радиатора в стоимость не входят, просчитываются отдельно)</t>
    </r>
  </si>
  <si>
    <t>Терморегулятор для радиатора.</t>
  </si>
  <si>
    <t>Монтаж термоголовок для индивидуального регулирования температуры каждого радиатора.</t>
  </si>
  <si>
    <t>Монтаж труб системы водяного  отопления.</t>
  </si>
  <si>
    <t xml:space="preserve">Монтаж трубопроводов, лучевая , скрытая под полом. Крепление  к конструктивным элементам. Трубопроводы системы отопления   -   высококачественные трубы  PEX  (Трубы -  поперечно сшитый полиэтилен) в утеплителе "Энергофлекс". </t>
  </si>
  <si>
    <t>кв.м</t>
  </si>
  <si>
    <t>Монтаж водяного теплого пола</t>
  </si>
  <si>
    <t>Монтаж труб системы теплого пола внутри дома производится трубами из сшитого полиэтилена, способ раскладки "улитка". Укладка труб на маты.</t>
  </si>
  <si>
    <t>Стяжка пола полусухая от 6 до 10 см</t>
  </si>
  <si>
    <t>Стяжка пола полусухая, от 6 до 10 см толщина стяжки. Монтаж ленты демпферной по периметру помещения. Проливка стяжки пола на следующей день после монтажа. Укрытие пленкой. Марка бетона М200. Армирование сеткой.Вывоз мусара после монтажа.</t>
  </si>
  <si>
    <t>Коллекторный шкаф системы теплого пола.</t>
  </si>
  <si>
    <t>Коллектор, шкаф распределительный наружный, шаровые краны, фиксаторы, прокладки, компрессионные фитинги. Насосная группа.</t>
  </si>
  <si>
    <t>Коллекторный шкаф системы отопления.</t>
  </si>
  <si>
    <t>Коллектор, шкаф распределительный наружный, шаровые краны, фиксаторы, прокладки, компрессионные фитинги.</t>
  </si>
  <si>
    <t>Котельное оборудование</t>
  </si>
  <si>
    <t>Электрический котел BAXI Ampera 9 кВт</t>
  </si>
  <si>
    <t>Монтаж электрического котла BAXI Ampera 9 квт. Одноконтурный. Работает в пределах от 4,5 и до 9 кВт. Противопожарная отделка стены-минирит. Устанавливается в комплексе с отдельным водонагревателем</t>
  </si>
  <si>
    <t>Электрический котел BAXI Ampera 12 кВт</t>
  </si>
  <si>
    <t>Монтаж электрического котла BAXI Ampera 12 квт. Одноконтурный. Работает в пределах от 4,5 и до 12 кВт. Противопожарная отделка стены-минирит. Устанавливается в комплексе с отдельным водонагревателем</t>
  </si>
  <si>
    <t>Электрический котел BAXI Ampera 14 кВт</t>
  </si>
  <si>
    <t>Монтаж электрического котла BAXI Ampera 14 квт. Одноконтурный. Работает в пределах от 6,5 и до 14 кВт. Противопожарная отделка стены-минирит. Устанавливается в комплексе с отдельным водонагревателем</t>
  </si>
  <si>
    <t>Электрический котел BAXI Ampera 18 кВт</t>
  </si>
  <si>
    <t>Монтаж электрического котла BAXI Ampera 18 квт. Одноконтурный. Работает в пределах от 6,5 и до 18 кВт. Противопожарная отделка стены-минирит. Устанавливается в комплексе с отдельным водонагревателем</t>
  </si>
  <si>
    <t>Обвязка электрического или газового котла</t>
  </si>
  <si>
    <t xml:space="preserve">Узел подключения к системе отопления с мембранным баком. Узел подпитки с фильтром и сливной трубой. Узел подключения к котлу. Уголки, фитинги, муфты, шаровые краны, фильтр косой, крепёж </t>
  </si>
  <si>
    <t>Коаксиальный дымоход</t>
  </si>
  <si>
    <t>Коаксиальный дымоход с проходом через стену</t>
  </si>
  <si>
    <t>Котел электрический STOUT SEB 9 кВт</t>
  </si>
  <si>
    <t xml:space="preserve">Монтаж котла электрического STOUT (9 кВт).Одноконтурный. Работает в пределах от 4,5 и до 9 кВт. Противопожарная отделка стены-минирит. Устанавливается в комплексе с отдельным водонагревателем </t>
  </si>
  <si>
    <t>Котел электрический STOUT SEB 12 кВт</t>
  </si>
  <si>
    <t xml:space="preserve">Монтаж котла электрического STOUT (12 кВт).Одноконтурный. Работает в пределах от 4,5 и до 12 кВт. Противопожарная отделка стены-минирит. Устанавливается в комплексе с отдельным водонагревателем </t>
  </si>
  <si>
    <t>Котел электрический STOUT SEB 14 кВт</t>
  </si>
  <si>
    <t xml:space="preserve">Монтаж котла электрического STOUT (14 кВт).Одноконтурный. Работает в пределах от 4,5 и до 14кВт. Противопожарная отделка стены-минирит. Устанавливается в комплексе с отдельным водонагревателем </t>
  </si>
  <si>
    <t>Котел электрический STOUT SEB 18 кВт</t>
  </si>
  <si>
    <t xml:space="preserve">Монтаж котла электрического STOUT (18 кВт).Одноконтурный. Работает в пределах от 6,5 и до 18кВт. Противопожарная отделка стены-минирит. Устанавливается в комплексе с отдельным водонагревателем </t>
  </si>
  <si>
    <t>Котел газовый  Baxi Eco-4s 18 кВт. (Одноконтурный)</t>
  </si>
  <si>
    <t>Монтаж котла  газового Baxi Eco-4s 18 F. (Одноконтурный).Работает в пределах от 6,5 и до 18 кВт. Противопожарная отделка стены-минирит. Устанавливается в комплексе с емкостным водонагревателем</t>
  </si>
  <si>
    <t>Котел газовый  Baxi Eco-4s 24 кВт. (Одноконтурный)</t>
  </si>
  <si>
    <t>Монтаж котла  газового Baxi Eco-4s 24 F. (Одноконтурный).Работает в пределах от 6,5 и до 24 кВт. Противопожарная отделка стены-минирит. Устанавливается в комплексе с емкостным водонагревателем</t>
  </si>
  <si>
    <t>Котел газовый  Baxi Eco-4s 18 кВт. (Двухконтурный)</t>
  </si>
  <si>
    <t xml:space="preserve">Монтаж котла  газового Baxi Eco-4s 18 F. (Двухконтурный).Работает в пределах от 6,5 и до 18 кВт. Противопожарная отделка стены-минирит. </t>
  </si>
  <si>
    <t>Котел газовый  Baxi Eco-4s 24 кВт. (Двухконтурный)</t>
  </si>
  <si>
    <t xml:space="preserve">Монтаж котла  газового Baxi Eco-4s 24 F. (Двухконтурный).Работает в пределах от 6,5 и до 24 кВт. Противопожарная отделка стены-минирит. </t>
  </si>
  <si>
    <t>Бойлер электрический  Термекс TitaniumHeat 80 литров</t>
  </si>
  <si>
    <t>Монтаж бойлера  Термекс TitaniumHeat 80 литров (настенный) системы защиты: УЗО, от перегрева, работы без воды, предохранительный клапан
функции: индикатор включения, термометр, ограничение температуры нагрева</t>
  </si>
  <si>
    <t>Бойлер электрический  Термекс TitaniumHeat 100 литров</t>
  </si>
  <si>
    <t xml:space="preserve"> Монтаж бойлера  Термекс TitaniumHeat 100 литров (настенный) системы защиты: УЗО, от перегрева, работы без воды, предохранительный клапан
функции: индикатор включения, термометр, ограничение температуры нагрева</t>
  </si>
  <si>
    <t>Бойлер косвенного нагрева  Kospel SW-100 литров.</t>
  </si>
  <si>
    <t>Монтаж емкостного водонагревателя косвенного нагрева Kospel SW-100, 100 литров. Напольный. Работает в комплексе с котлом.</t>
  </si>
  <si>
    <t>Бойлер косвенного нагрева  Kospel SW-120 литров.</t>
  </si>
  <si>
    <t>Монтаж емкостного водонагревателя косвенного нагрева Kospel SW-120, 120 литров.Напольный. Работает в комплексе с котлом.</t>
  </si>
  <si>
    <t>Бойлер косвенного нагрева  Kospel SW-200 литров.</t>
  </si>
  <si>
    <t>Монтаж емкостного водонагревателя косвенного нагрева Kospel SW-200, 200 литров. Напольный. Работает в комплексе с котлом.</t>
  </si>
  <si>
    <t>Обвязка бойлера косвенного нагрева.</t>
  </si>
  <si>
    <t>Узел подключения бойлера с мембранным баком. Узел подключения ХВС и ГВС к коллектору.датчики, муфты, тройники, фитинги, трубы, комплект переходников, воздухоотводчики, термоманоментр, нипели.Фугас: трехходовой клапан на котле электрическом.</t>
  </si>
  <si>
    <t>Установка фильтрационных элементов, типа BB Big Blue 10 дюймов</t>
  </si>
  <si>
    <t>Монтаж дополнительных фильтров на вводе системы водоснабжения.</t>
  </si>
  <si>
    <t>Узел ввода воды (простой)</t>
  </si>
  <si>
    <t>УВВ: Ниппель, кран шаровый, фильтр косой ППР для установки греющего кабеля на вводе воды в дом.</t>
  </si>
  <si>
    <t>Узел ввода воды (с байпас и редуктором)</t>
  </si>
  <si>
    <t>Редуктор давления, манометр, тройник редукционный, ниппель, фильтр косой  латунный, кран шаровый, фильтр косой ППР для установки греющего кабеля на вводе воды в дом.</t>
  </si>
  <si>
    <t>Обогрев ввода воды в дом. Установка греющего кабеля до 6 метров длиной.</t>
  </si>
  <si>
    <t>Монтаж греющего кабеля(внутреннего 6 метров) подключение к узлу ввода воды. Для избежания замерзания в зимний период трассы ввода водоснабжения в дом до 6 метров длиной.</t>
  </si>
  <si>
    <t>Система Краб на 50 литров со встроенным фильтром грубой отчистки воды</t>
  </si>
  <si>
    <t>Монтаж системы краб на 50 литров со встроенным фильтром грубой отчистки воды внутри системы</t>
  </si>
  <si>
    <t>Гидроаккумулятор на 50 литров</t>
  </si>
  <si>
    <t>Монтаж гидроаккумулятора(50 литров) в котельном помещении. С использованием фильтра отчистки воды и крана с тройником для подключения</t>
  </si>
  <si>
    <t>Наружные сети</t>
  </si>
  <si>
    <t>Трасса водоснабжения. Копка в ручную.</t>
  </si>
  <si>
    <r>
      <t xml:space="preserve">Прокладка трассы холодного водоснабжения (труба ПНД 32в траншее(ниже глубины промерзания). Раскопка-закопка в ручную. </t>
    </r>
    <r>
      <rPr>
        <i/>
        <sz val="10"/>
        <color indexed="2"/>
        <rFont val="Calibri"/>
        <scheme val="minor"/>
      </rPr>
      <t>Окончательная стоимость наружных коммуникаций после выезда специалиста на место объекта и выполнение монтажа. Трактор оплачивается отдельно.</t>
    </r>
  </si>
  <si>
    <t>пог.м.</t>
  </si>
  <si>
    <t>Монтаж трассы канализации. Копка в ручную.</t>
  </si>
  <si>
    <r>
      <t xml:space="preserve">Монтаж трассы канализации в траншее под уклоном. Раскопка-закопка в ручную. </t>
    </r>
    <r>
      <rPr>
        <i/>
        <sz val="10"/>
        <color indexed="2"/>
        <rFont val="Calibri"/>
        <scheme val="minor"/>
      </rPr>
      <t>Окончательная стоимость наружных коммуникаций после выезжа специалиста на место объекта.и выполнение монтажа. Трактор оплачивается отдельно.</t>
    </r>
  </si>
  <si>
    <r>
      <t xml:space="preserve">Кессон пластиковый Гринлос-3 для скважин глубиной до 100 метров. Копка котлована в ручную.  </t>
    </r>
    <r>
      <rPr>
        <b/>
        <sz val="11"/>
        <color indexed="2"/>
        <rFont val="Calibri"/>
        <scheme val="minor"/>
      </rPr>
      <t>Опалубка и Трактор оплачивается отдельно при необходимости.</t>
    </r>
  </si>
  <si>
    <r>
      <t xml:space="preserve">Монтаж кессона над скважиной с обустройством и расположением насосного обрудования и обвязки. Кессон пластиковый Гринлос-3, размеры (диаметр / высота) мм 1300/2000 с одним выходом в сторону дома. Монтаж поливочного крана на кессоне.Оборудование: гидроаккумулятор 100 литров, реле давления, оголовок, тросы, эл/кабель, ПНД труба для опуска насоса. насос скваженный Belamos. Обратный клапан. Сливной клапан.   </t>
    </r>
    <r>
      <rPr>
        <i/>
        <sz val="10"/>
        <color indexed="2"/>
        <rFont val="Calibri"/>
        <scheme val="minor"/>
      </rPr>
      <t>Опалубка при водонасыщенных грунтах и  Трактор оплачивается отдельно.(Если копка в ручную на участке Заказчика не возможна или высокие грунтовые воды).</t>
    </r>
  </si>
  <si>
    <t>Монтаж насосного оборудования для скважин глубиной свыше 100 метров.</t>
  </si>
  <si>
    <t xml:space="preserve">Монтаж насосного оборудования для скважин при кессоне свыше 100 метров глубиной. </t>
  </si>
  <si>
    <t>пог.м</t>
  </si>
  <si>
    <r>
      <t xml:space="preserve">Скважина на известняк. Бурение на буровой установке ЗИЛ. </t>
    </r>
    <r>
      <rPr>
        <b/>
        <sz val="11"/>
        <color indexed="2"/>
        <rFont val="Calibri"/>
        <scheme val="minor"/>
      </rPr>
      <t>Бурим до водонасыщенного гаризонта.</t>
    </r>
  </si>
  <si>
    <r>
      <t xml:space="preserve">Бурение скважины на известняк с монтажом обсадной стальной трубы ПНД ф 133 мм и погружной трубы ПНД ф 114 мм. </t>
    </r>
    <r>
      <rPr>
        <i/>
        <sz val="10"/>
        <color indexed="2"/>
        <rFont val="Calibri"/>
        <scheme val="minor"/>
      </rPr>
      <t>Окончательный расчет по факту бурения на известняк.</t>
    </r>
  </si>
  <si>
    <t xml:space="preserve">пог.м </t>
  </si>
  <si>
    <r>
      <t xml:space="preserve">Скважина на песок. </t>
    </r>
    <r>
      <rPr>
        <b/>
        <sz val="11"/>
        <color indexed="2"/>
        <rFont val="Calibri"/>
        <scheme val="minor"/>
      </rPr>
      <t>Бурим до водонасыщенного гаризонта.</t>
    </r>
  </si>
  <si>
    <r>
      <t xml:space="preserve">Бурение скважины на песок с монтажом обсадной стальной трубы НПВХ ф 125 мм. </t>
    </r>
    <r>
      <rPr>
        <i/>
        <sz val="10"/>
        <color indexed="2"/>
        <rFont val="Calibri"/>
        <scheme val="minor"/>
      </rPr>
      <t>Окончательный расчет по факту бурения на песок.</t>
    </r>
  </si>
  <si>
    <r>
      <t xml:space="preserve">Скважина на известняк. Бурение на буровой установке МГБУ. </t>
    </r>
    <r>
      <rPr>
        <b/>
        <sz val="11"/>
        <color indexed="2"/>
        <rFont val="Calibri"/>
        <scheme val="minor"/>
      </rPr>
      <t>Бурим до водонасыщенного гаризонта.</t>
    </r>
  </si>
  <si>
    <r>
      <t xml:space="preserve">Бурение скважины на известняк с монтажом обсадной  трубы ПНД ф 133 мм и погружной трубы ПНД ф 114 мм. </t>
    </r>
    <r>
      <rPr>
        <i/>
        <sz val="10"/>
        <color indexed="2"/>
        <rFont val="Calibri"/>
        <scheme val="minor"/>
      </rPr>
      <t>Окончательный расчет по факту бурения на известняк.</t>
    </r>
  </si>
  <si>
    <t>Погружной насос в колодец Заказчика</t>
  </si>
  <si>
    <t>Монтаж насоса колодезного Джилекс ВОДОМЕТ 55/75.в колодец до 10 колец Заказчика. Труба ПНД ф32мм, сливной кран, обратный клапан, зажимы для троса, трос для поднятия насоса.</t>
  </si>
  <si>
    <t>Монтаж скваженного адаптера и насосного оборудования в скважину, глубиной не более 70 метров.</t>
  </si>
  <si>
    <t>Монтаж скваженного адаптера на глубине 1,5-1,7 метра в обсадной трубе скважины. Монтаж скважинного насоса Belamos, труба ПНД ф 32 мм, сливной клапан, обратный клапан, зажимы для троса, трос для поднятия насоса, оголовок для скважины.</t>
  </si>
  <si>
    <t>Фильтр отчистки от песка в основание скважины на песок</t>
  </si>
  <si>
    <t>Монтаж фильтра отчистки от песка в основание скважины на песок</t>
  </si>
  <si>
    <t>Заливка в систему отопления теплонаситель - антифриз</t>
  </si>
  <si>
    <t>Заливка в систему отопления теплоноситель -антифриз. По умолчанию в систему заливается при необходимости теплонаситель-вода</t>
  </si>
  <si>
    <t>литр</t>
  </si>
  <si>
    <t xml:space="preserve">       Итого по смете:</t>
  </si>
  <si>
    <r>
      <rPr>
        <b/>
        <i/>
        <u/>
        <sz val="12"/>
        <color theme="1"/>
        <rFont val="Calibri"/>
        <scheme val="minor"/>
      </rPr>
      <t xml:space="preserve">Примечание: </t>
    </r>
    <r>
      <rPr>
        <b/>
        <i/>
        <sz val="12"/>
        <color theme="1"/>
        <rFont val="Calibri"/>
        <scheme val="minor"/>
      </rPr>
      <t xml:space="preserve">1. При заключении договора по данным сметам, Заказчик подтверждает, что в дальнейшем при расчете дополнительных услуг, стоимость работ считается согласно данному прайс-листу. 2.После заключения ипотечного договора по данному прайс-листу и переводе денежных средств банком на расчетный счет строительной компании, дополнительные скидки не предоставляются. 3. При заключении ипотечного договора и переводе денежных средств банком на расчетный счет строительной компании, отказ от каких либо услуг не предоставляется. Перерасчет услуг по дополнительному соглашению возможен и может быть оплачен Заказчиком наличными средствами. 4. При перерасчете услуг (и вынужденном вычете услуг) из сметы по данному прайсу, </t>
    </r>
    <r>
      <rPr>
        <b/>
        <i/>
        <sz val="12"/>
        <color theme="1"/>
        <rFont val="Calibri"/>
        <scheme val="minor"/>
      </rPr>
      <t>выдача наличных денежных средств Заказчику от Исполнителя производится с учетом вычета налогов строительной компании (минус 20% от стоимости услуги).</t>
    </r>
    <r>
      <rPr>
        <b/>
        <i/>
        <sz val="12"/>
        <color theme="1"/>
        <rFont val="Calibri"/>
        <scheme val="minor"/>
      </rPr>
      <t xml:space="preserve"> 5. Заказчик предупрежден, что при невозможности заезда на участок Заказчика буровой машины ЗИЛ, Исполнитель может предоставить буровую установку МГБУ ( малогобаритная установка). Но расчет стоимости МГБУ считается дополнительно исходя из стоимости 4000 руб/1 м бурения. Заказчик предупрежден о том, что он должен предоставить заезд на участок буровой машины , хорошие подъязные пути для грузового автотранспорта. Заказчик предупрежден о том, что после земельных работ ( наружных коммуникаций) выравнивание участка и ландшафтные работы возлагаются на Заказчика. Заказчик предупрежден о том, что проживание бригады осуществляется на момент монтажа в строящемся доме Заказчика.                                  </t>
    </r>
  </si>
  <si>
    <r>
      <rPr>
        <b/>
        <i/>
        <u/>
        <sz val="12"/>
        <color theme="1"/>
        <rFont val="Calibri"/>
        <scheme val="minor"/>
      </rPr>
      <t>Правила эксплуатации дома:</t>
    </r>
    <r>
      <rPr>
        <b/>
        <i/>
        <sz val="12"/>
        <color theme="1"/>
        <rFont val="Calibri"/>
        <scheme val="minor"/>
      </rPr>
      <t xml:space="preserve"> 1. Заказчик предупрежден о том, что при использовании системы отопления, водоснабжения и канализации в зимней период, дом (объект) должен находиться под постоянным присмотром Заказчика. Дом должен эксплуатироваться по части водоснабжения и канализации, а так же системы отопления ежедневно. 2. Температуру воздуха на Объекте необходимо поддерживать в пределах от 17 до 27˚С. Опускание температуры ниже 5˚С может привести к замерзанию системы водоснабжения, канализации и отопления. 3. Во избежании промерзания системы водоснабжения и канализации, Заказчик должен до наступления холодного периода времени, закрыть фундаментную зону ( свойное поле) утепленным цокольным сайдингоми по всему периметру дома, а так же сделать отмостку по периметру фундамента, что бы поддерживать температуру наружнего воздуха под домом в пределах от 0 до 10˚С. Заказчик предупрежден о том, что если избегать данных рекомендаций, то возможно промерзание системы отопления, водоснабжения и канализации дома.</t>
    </r>
  </si>
  <si>
    <t>Исполнитель/_____________________/</t>
  </si>
  <si>
    <t>Сметный расчет на комплектацию работ по отоплению, водоснабжению, канализации (монтаж открытого типа).</t>
  </si>
  <si>
    <t>Монтаж точек горячего и холодного водоснабжения, трубы из армированного полипропилена ППР ф20мм и ф25 мм</t>
  </si>
  <si>
    <t>Стальные радиаторы отопления Rommer с боковым подключением.</t>
  </si>
  <si>
    <t xml:space="preserve">Стальные панельные радиаторы "Rommer" (Чехия), тип 11 или 22, высота от 300 мм до 500 мм, длина от 600 мм до 1800 мм (тип и высота и ширина зависят от теплопотерь помещения и размеров окон). </t>
  </si>
  <si>
    <t>Бимметалические радиаторы отопления RIFAR BASE МОНОЛИТ с боковым подключением.</t>
  </si>
  <si>
    <r>
      <t xml:space="preserve">Бимметалические радиаторы отопления RIFAR BASE МОНОЛИТ 350/500. Высота от 300 мм до 500 мм, длина от 400 мм до 1200 мм (колличество секций и высота зависят от теплопотерь помещения и размеров окон).Трубки хромированные подводные. </t>
    </r>
    <r>
      <rPr>
        <i/>
        <sz val="10"/>
        <color indexed="2"/>
        <rFont val="Calibri"/>
      </rPr>
      <t>(терморегуляторы для радиатора в стоимость не входят, просчитываются отдельно)</t>
    </r>
  </si>
  <si>
    <t>Монтаж системы отопления (однотрубная)</t>
  </si>
  <si>
    <t>Однотрубная система отопления. На каждой точке подключения радиатора устанавливается запорная арматура.</t>
  </si>
  <si>
    <t>Монтаж системы отопления (двухтрубная)</t>
  </si>
  <si>
    <t>Двухтрубная система отопления. На каждой точке подключения радиатора устанавливается запорная арматура.</t>
  </si>
  <si>
    <t>Обогрев ввода воды в дом. Установка греющего кабеля.</t>
  </si>
  <si>
    <t>Монтаж греющего кабеля(внутреннего 6 метров) подключение к узлу ввода воды. Для избежания замерзания в зимний период трассы ввода водоснабжения в дом.</t>
  </si>
  <si>
    <t>Система Краб на 50 литров</t>
  </si>
  <si>
    <t>Заливка в систему отопления теплоноситель -антифриз</t>
  </si>
  <si>
    <t xml:space="preserve">Примечание: 1. При заключении договора по данным сметам, Заказчик подтверждает, что в дальнейшем при расчете дополнительных услуг, стоимость работ считается согласно данному прайс-листу. 2.После заключения ипотечного договора по данному прайс-листу и переводе денежных средств банком на расчетный счет строительной компании, дополнительные скидки не предоставляются. 3. При заключении ипотечного договора и переводе денежных средств банком на расчетный счет строительной компании, отказ от каких либо услуг не предоставляется. Перерасчет услуг по дополнительному соглашению возможен и может быть оплачен Заказчиком наличными средствами. 4. При перерасчете услуг (и вынужденном вычете услуг) из сметы по данному прайсу, выдача наличных денежных средств Заказчику от Исполнителя производится с учетом вычета налогов строительной компании (минус 20% от стоимости услуги). 5. Заказчик предупрежден, что при невозможности заезда на участок Заказчика буровой машины ЗИЛ, Исполнитель может предоставить буровую установку МГБУ ( малогобаритная установка). Но расчет стоимости МГБУ считается дополнительно исходя из стоимости 4000 руб/1 м бурения. Заказчик предупрежден о том, что он должен предоставить заезд на участок буровой машины , хорошие подъязные пути для грузового автотранспорта. Заказчик предупрежден о том, что после земельных работ ( наружных коммуникаций) выравнивание участка и ландшафтные работы возлагаются на Заказчика. Заказчик предупрежден о том, что проживание бригады осуществляется на момент монтажа в строящемся доме Заказчика.   </t>
  </si>
  <si>
    <t>Правила эксплуатации дома: 1. Заказчик предупрежден о том, что при использовании системы отопления, водоснабжения и канализации в зимней период, дом (объект) должен находиться под постоянным присмотром Заказчика. Дом должен эксплуатироваться по части водоснабжения и канализации, а так же системы отопления ежедневно. 2. Температуру воздуха на Объекте необходимо поддерживать в пределах от 17 до 27˚С. Опускание температуры ниже 5˚С может привести к замерзанию системы водоснабжения, канализации и отопления. 3. Во избежании промерзания системы водоснабжения и канализации, Заказчик должен до наступления холодного периода времени, закрыть фундаментную зону ( свойное поле) утепленным цокольным сайдингоми по всему периметру дома, а так же сделать отмостку по периметру фундамента, что бы поддерживать температуру наружнего воздуха под домом в пределах от 0 до 10˚С. Заказчик предупрежден о том, что если избегать данных рекомендаций, то возможно промерзание системы отопления, водоснабжения и канализации дома.</t>
  </si>
  <si>
    <t>Заказчик/_______________________/</t>
  </si>
  <si>
    <t>Сметный расчет на монтаж септика</t>
  </si>
  <si>
    <t>Септик/ЛОС</t>
  </si>
  <si>
    <t>Малахит 4ПР</t>
  </si>
  <si>
    <r>
      <t xml:space="preserve">Установка базовой станции биологической очистки сточных вод  "Малахит 4ПР" со встроенной емкостью для установки дренажного насоса.Принудительный. В стоимость входит: монтаж септика, копка/закопка котлована (копка в ручную), песок, подведение канализационной трубы 110 мм с копкой/закопкой  траншеи  - 5 метров. Отведение от септика очищенной воды в ливневку заказчика - 5 метров. Пусконаладочные работы. </t>
    </r>
    <r>
      <rPr>
        <sz val="10"/>
        <color indexed="2"/>
        <rFont val="Calibri"/>
        <scheme val="minor"/>
      </rPr>
      <t>(Дренажный колодец считается отдельно).Опалубка при водонасыщенных грунтах и  Трактор оплачивается отдельно.(Если копка в ручную на участке Заказчика не возможна или высокие грунтовые воды).</t>
    </r>
  </si>
  <si>
    <t>Малахит 5ПР</t>
  </si>
  <si>
    <r>
      <t xml:space="preserve">Установка базовой станции биологической очистки сточных вод  "Малахит 5ПР" со встроенной емкостью для установки дренажного насоса.Принудительный. В стоимость входит: монтаж септика, копка/закопка котлована (копка в ручную), песок, подведение канализационной трубы 110 мм с копкой/закопкой  траншеи  - 5 метров. Отведение от септика очищенной воды в ливневку заказчика - 5 метров. Пусконаладочные работы. </t>
    </r>
    <r>
      <rPr>
        <sz val="10"/>
        <color indexed="2"/>
        <rFont val="Calibri"/>
        <scheme val="minor"/>
      </rPr>
      <t>(Дренажный колодец считается отдельно).Опалубка при водонасыщенных грунтах и  Трактор оплачивается отдельно.(Если копка в ручную на участке Заказчика не возможна или высокие грунтовые воды).</t>
    </r>
  </si>
  <si>
    <t>Малахит 6ПР</t>
  </si>
  <si>
    <r>
      <t xml:space="preserve">Установка базовой станции биологической очистки сточных вод  "Малахит 6ПР" со встроенной емкостью для установки дренажного насоса.Принудительный. В стоимость входит: монтаж септика, копка/закопка котлована (копка в ручную), песок, подведение канализационной трубы 110 мм с копкой/закопкой  траншеи  - 5 метров. Отведение от септика очищенной воды в ливневку заказчика - 5 метров. Пусконаладочные работы. </t>
    </r>
    <r>
      <rPr>
        <sz val="10"/>
        <color indexed="2"/>
        <rFont val="Calibri"/>
        <scheme val="minor"/>
      </rPr>
      <t>(Дренажный колодец считается отдельно).Опалубка при водонасыщенных грунтах и  Трактор оплачивается отдельно.(Если копка в ручную на участке Заказчика не возможна или высокие грунтовые воды).</t>
    </r>
  </si>
  <si>
    <t>Малахит 8ПР</t>
  </si>
  <si>
    <r>
      <t xml:space="preserve">Установка базовой станции биологической очистки сточных вод  "Малахит 8ПР" со встроенной емкостью для установки дренажного насоса.Принудительный. В стоимость входит: монтаж септика, копка/закопка котлована (копка в ручную), песок, подведение канализационной трубы 110 мм с копкой/закопкой  траншеи  - 5 метров. Отведение от септика очищенной воды в ливневку заказчика - 5 метров. Пусконаладочные работы. </t>
    </r>
    <r>
      <rPr>
        <sz val="10"/>
        <color indexed="2"/>
        <rFont val="Calibri"/>
        <scheme val="minor"/>
      </rPr>
      <t>(Дренажный колодец считается отдельно).Опалубка при водонасыщенных грунтах и  Трактор оплачивается отдельно.(Если копка в ручную на участке Заказчика не возможна или высокие грунтовые воды).</t>
    </r>
  </si>
  <si>
    <t>ERGOBOX 3 PR</t>
  </si>
  <si>
    <t>Септик ERGOBOX 3 PR для 3 человек производительностью 0,9 м3/сутки. Залповый сброс - 240 л. Габариты: 2 м х 1 м х 2.1 м. Принудительный. В стоимость входит: монтаж сепптика, копка/закопка котлована, песок, подведение канализационной трубы 110 мм с копкой/закопкой  траншеи  - 5 метров. Отведение от септика очищенной воды в ливневку заказчика. Пусконаладочные работы. (Дренажный колодец просчитается отдельно).Опалубка при водонасыщенных грунтах и  Трактор оплачивается отдельно.(Если копка в ручную на участке Заказчика не возможна или высокие грунтовые воды).</t>
  </si>
  <si>
    <t>ERGOBOX 4 PR</t>
  </si>
  <si>
    <t>Септик ERGOBOX 4 ПР для 4 человек производительностью 1.1 м3/сутки. Залповый сброс - 240 л. Габариты: 2 м х 1 м х 2.1 м. Принудительный. В стоимость входит: монтаж сепптика, копка/закопка котлована, песок, подведение канализационной трубы 110 мм с копкой/закопкой  траншеи  - 5 метров. Отведение от септика очищенной воды в ливневку заказчика. Пусконаладочные работы. (Дренажный колодец просчитается отдельно).Опалубка при водонасыщенных грунтах и  Трактор оплачивается отдельно.(Если копка в ручную на участке Заказчика не возможна или высокие грунтовые воды).</t>
  </si>
  <si>
    <t>ERGOBOX 5 PR</t>
  </si>
  <si>
    <t>Септик ERGOBOX 5 ПР для 5 человек производительностью 1.2 м3/сутки. Залповый сброс - 300 л. Габариты: 2 м х 1 м х 2.1 м.  В стоимость входит: монтаж сепптика, копка/закопка котлована, песок, подведение канализационной трубы 110 мм с копкой/закопкой  траншеи  - 5 метров. Отведение от септика очищенной воды в ливневку заказчика. Пусконаладочные работы. (Дренажный колодец просчитается отдельно).Опалубка при водонасыщенных грунтах и  Трактор оплачивается отдельно.(Если копка в ручную на участке Заказчика не возможна или высокие грунтовые воды).</t>
  </si>
  <si>
    <t>ERGOBOX 6 PR</t>
  </si>
  <si>
    <t>Септик ERGOBOX 6 ПР для 6 человек производительностью 1.3 м3/сутки. Залповый сброс - 300 л. Габариты: 2 м х 1 м х 2.1 м.  В стоимость входит: монтаж сепптика, копка/закопка котлована, песок, подведение канализационной трубы 110 мм с копкой/закопкой  траншеи  - 5 метров. Отведение от септика очищенной воды в ливневку заказчика. Пусконаладочные работы.(Дренажный колодец считается отдельно).Опалубка при водонасыщенных грунтах и  Трактор оплачивается отдельно.(Если копка в ручную на участке Заказчика не возможна или высокие грунтовые воды).</t>
  </si>
  <si>
    <t>ТОПАС С 4ПР с 1 компрессором</t>
  </si>
  <si>
    <r>
      <t>Производительность — 1 м3 в сутки, Количество пользователей до 3 человек, Объем залпового сброса — 180 литров, Мощность — 60Вт в час, Энергопотребление — 1,5 кВт в сутки, Габаритные размеры — Д 0,8 х Ш 0,8 х В 2,0.</t>
    </r>
    <r>
      <rPr>
        <i/>
        <sz val="10"/>
        <color indexed="2"/>
        <rFont val="Calibri"/>
        <scheme val="minor"/>
      </rPr>
      <t>(Дренажный колодец считается отдельно).Опалубка при водонасыщенных грунтах и  Трактор оплачивается отдельно.(Если копка в ручную на участке Заказчика не возможна или высокие грунтовые воды).</t>
    </r>
  </si>
  <si>
    <t>Замена ТОПАС С одно компрессорный на ТОПАС С двух компрессорный</t>
  </si>
  <si>
    <t>Дополнительный копрессор для станции ТОПАС С любой мощности и производительности</t>
  </si>
  <si>
    <t>ТОПАС 5ПР с 1 компрессором</t>
  </si>
  <si>
    <r>
      <t>Производительность — 1 м3 в сутки, Количество пользователей до 5 человек, Объем залпового сброса — 220 литров, Мощность — 60Вт в час, Энергопотребление — 1,5 кВт в сутки, Габаритные размеры — Д 0,95 х Ш 0,95 х В 2,0.</t>
    </r>
    <r>
      <rPr>
        <i/>
        <sz val="10"/>
        <color indexed="2"/>
        <rFont val="Calibri"/>
        <scheme val="minor"/>
      </rPr>
      <t>(Дренажный колодец считается отдельно).Опалубка при водонасыщенных грунтах и  Трактор оплачивается отдельно.(Если копка в ручную на участке Заказчика не возможна или высокие грунтовые воды).</t>
    </r>
  </si>
  <si>
    <t>ТОПАС 6ПР с 1 компрессором</t>
  </si>
  <si>
    <r>
      <t xml:space="preserve">Производительность — 1,15 м3 в сутки, Количество пользователей до 5-6 человек, Объем залпового сброса — 250 литров, Мощность — 60Вт в час, Энергопотребление — 1,5 кВт в сутки, Габаритные размеры — Д 1,0 х Ш 1,2 х В 2,0. </t>
    </r>
    <r>
      <rPr>
        <i/>
        <sz val="10"/>
        <color indexed="2"/>
        <rFont val="Calibri"/>
        <scheme val="minor"/>
      </rPr>
      <t>(Дренажный колодец считается отдельно).Опалубка при водонасыщенных грунтах и  Трактор оплачивается отдельно.(Если копка в ручную на участке Заказчика не возможна или высокие грунтовые воды).</t>
    </r>
  </si>
  <si>
    <t>Установка станции биологической очистки сточных вод "Тверь-А3Н"</t>
  </si>
  <si>
    <r>
      <t>Установка станции биологической очистки сточных вод "Тверь-А3Н" для 3 человек. Аэро. Выносной блок для дренажного насоса.</t>
    </r>
    <r>
      <rPr>
        <i/>
        <sz val="10"/>
        <color indexed="2"/>
        <rFont val="Calibri"/>
        <scheme val="minor"/>
      </rPr>
      <t>(Дренажный колодец считается отдельно).Опалубка при водонасыщенных грунтах и  Трактор оплачивается отдельно.(Если копка в ручную на участке Заказчика не возможна или высокие грунтовые воды).</t>
    </r>
  </si>
  <si>
    <t>Установка станции биологической очистки сточных вод "Тверь-А5Н"</t>
  </si>
  <si>
    <r>
      <t>Установка станции биологической очистки сточных вод "Тверь-А5Н" для 5 человек.  Аэро. Выносной блок для дренажного насоса.</t>
    </r>
    <r>
      <rPr>
        <i/>
        <sz val="10"/>
        <color indexed="2"/>
        <rFont val="Calibri"/>
        <scheme val="minor"/>
      </rPr>
      <t>(Дренажный колодец считается отдельно).Опалубка при водонасыщенных грунтах и  Трактор оплачивается отдельно.(Если копка в ручную на участке Заказчика не возможна или высокие грунтовые воды).</t>
    </r>
  </si>
  <si>
    <t>Установка станции биологической очистки сточных вод "Тверь-А8Н"</t>
  </si>
  <si>
    <r>
      <t>Установка станции биологической очистки сточных вод "Тверь-А8Н" для 7-8 человек.  Аэро. Выносной блок для дренажного насоса.</t>
    </r>
    <r>
      <rPr>
        <i/>
        <sz val="10"/>
        <color indexed="2"/>
        <rFont val="Calibri"/>
        <scheme val="minor"/>
      </rPr>
      <t>(Дренажный колодец считается отдельно).Опалубка при водонасыщенных грунтах и  Трактор оплачивается отдельно.(Если копка в ручную на участке Заказчика не возможна или высокие грунтовые воды).</t>
    </r>
  </si>
  <si>
    <t>Дренажный колодец (два метровых кольца с крышкой и люком), только с "Установкой станции биологической очистки сточных вод"</t>
  </si>
  <si>
    <t>Дополнительное кольцо для дренажного колодца, только вместе с опцией "Дренажный колодец"</t>
  </si>
  <si>
    <t>Гринлос Аэро Лайт 3ПР</t>
  </si>
  <si>
    <r>
      <t>Установка станции биологической очистки сточных вод "Гринлос" 3ПР  Аэро Лайт для 2-3 человек.  Принудительный. Блок для дренажного насоса.</t>
    </r>
    <r>
      <rPr>
        <i/>
        <sz val="10"/>
        <color indexed="2"/>
        <rFont val="Calibri"/>
        <scheme val="minor"/>
      </rPr>
      <t>(Дренажный колодец считается отдельно).Опалубка при водонасыщенных грунтах и  Трактор оплачивается отдельно.(Если копка в ручную на участке Заказчика не возможна или высокие грунтовые воды).</t>
    </r>
  </si>
  <si>
    <t>Гринлос Аэро Лайт 4ПР</t>
  </si>
  <si>
    <r>
      <t>Установка станции биологической очистки сточных вод "Гринлос" 4ПР  Аэро Лайт для 3-4 человек.  Принудительный. Блок для дренажного насоса.</t>
    </r>
    <r>
      <rPr>
        <i/>
        <sz val="10"/>
        <color indexed="2"/>
        <rFont val="Calibri"/>
        <scheme val="minor"/>
      </rPr>
      <t>(Дренажный колодец считается отдельно).Опалубка при водонасыщенных грунтах и  Трактор оплачивается отдельно.(Если копка в ручную на участке Заказчика не возможна или высокие грунтовые воды).</t>
    </r>
  </si>
  <si>
    <t>Гринлос Аэро Лайт 5ПР</t>
  </si>
  <si>
    <r>
      <t>Установка станции биологической очистки сточных вод "Гринлос" 5ПР  Аэро Лайт для 4-5 человек.  Принудительный. Блок для дренажного насоса.(Дренажный колодец считается отдельно).</t>
    </r>
    <r>
      <rPr>
        <i/>
        <sz val="10"/>
        <color indexed="2"/>
        <rFont val="Calibri"/>
        <scheme val="minor"/>
      </rPr>
      <t>Опалубка при водонасыщенных грунтах и  Трактор оплачивается отдельно.(Если копка в ручную на участке Заказчика не возможна или высокие грунтовые воды).</t>
    </r>
  </si>
  <si>
    <t>Гринлос Аэро Лайт 6ПР</t>
  </si>
  <si>
    <r>
      <t>Установка станции биологической очистки сточных вод "Гринлос" 6ПР"  Аэро Лайт для 5-7 человек.  Принудительный. Блок для дренажного насоса.</t>
    </r>
    <r>
      <rPr>
        <i/>
        <sz val="10"/>
        <color indexed="2"/>
        <rFont val="Calibri"/>
        <scheme val="minor"/>
      </rPr>
      <t>(Дренажный колодец считается отдельно).Опалубка при водонасыщенных грунтах и  Трактор оплачивается отдельно.(Если копка в ручную на участке Заказчика не возможна или высокие грунтовые воды).</t>
    </r>
  </si>
  <si>
    <t>Доставка</t>
  </si>
  <si>
    <t>Примечание: 1. При заключении договора по данным сметам, Заказчик подтверждает, что в дальнейшем при расчете дополнительных услуг, стоимость работ считается согласно данному прайс-листу. 2.После заключения ипотечного договора по данному прайс-листу и переводе денежных средств банком на расчетный счет строительной компании, дополнительные скидки не предоставляются. 3. При заключении ипотечного договора и переводе денежных средств банком на расчетный счет строительной компании, отказ от каких либо услуг не предоставляется. Перерасчет услуг по дополнительному соглашению возможен и может быть оплачен Заказчиком наличными средствами. 4. При перерасчете услуг (и вынужденном вычете услуг) из сметы по данному прайсу, выдача наличных денежных средств Заказчику от Исполнителя производится с учетом вычета налогов строительной компании (минус 20% от стоимости услуги).</t>
  </si>
  <si>
    <t>Заказчик:/___________________________/</t>
  </si>
  <si>
    <t>Септик ERGOBOX 3 PR для 3 человек производительностью 0,9 м3/сутки. Залповый сброс - 240 л. Габариты: 2 м х 1 м х 2.1 м. Принудительный</t>
  </si>
  <si>
    <t>Септик ERGOBOX 4 ПР для 4 человек производительностью 1.1 м3/сутки. Залповый сброс - 240 л. Габариты: 2 м х 1 м х 2.1 м. Принудительный</t>
  </si>
  <si>
    <t xml:space="preserve">Септик ERGOBOX 5 ПР для 5 человек производительностью 1.2 м3/сутки. Залповый сброс - 300 л. Габариты: 2 м х 1 м х 2.1 м. </t>
  </si>
  <si>
    <t xml:space="preserve">Септик ERGOBOX 6 ПР для 6 человек производительностью 1.3 м3/сутки. Залповый сброс - 300 л. Габариты: 2 м х 1 м х 2.1 м. </t>
  </si>
  <si>
    <t>ТОПАС3 с 1 компрессором</t>
  </si>
  <si>
    <t>Производительность — 1 м3 в сутки, Количество пользователей до 3 человек, Объем залпового сброса — 180 литров, Мощность — 60Вт в час, Энергопотребление — 1,5 кВт в сутки, Габаритные размеры — Д 0,8 х Ш 0,8 х В 2,0</t>
  </si>
  <si>
    <t>ТОПАС5 с 1 компрессором</t>
  </si>
  <si>
    <t>Производительность — 1 м3 в сутки, Количество пользователей до 5 человек, Объем залпового сброса — 220 литров, Мощность — 60Вт в час, Энергопотребление — 1,5 кВт в сутки, Габаритные размеры — Д 0,95 х Ш 0,95 х В 2,0</t>
  </si>
  <si>
    <t>ТОПАС6 с 1 компрессором</t>
  </si>
  <si>
    <t>Производительность — 1,15 м3 в сутки, Количество пользователей до 5-6 человек, Объем залпового сброса — 250 литров, Мощность — 60Вт в час, Энергопотребление — 1,5 кВт в сутки, Габаритные размеры — Д 1,0 х Ш 1,2 х В 2,0</t>
  </si>
  <si>
    <t>Установка станции биологической очистки сточных вод "Тверь-А3Н" для 3 человек. Аэро. Выносной блок для дренажного насоса.</t>
  </si>
  <si>
    <t>Установка станции биологической очистки сточных вод "Тверь-А5Н" для 5 человек.  Аэро. Выносной блок для дренажного насоса.</t>
  </si>
  <si>
    <t>Установка станции биологической очистки сточных вод "Тверь-А8Н" для 7-8 человек.  Аэро. Выносной блок для дренажного насоса.</t>
  </si>
  <si>
    <t xml:space="preserve">Термит профи 1.2 PR  </t>
  </si>
  <si>
    <t>Кол-во пользователей: 2-3 Объем, м3: 1,2, Суточный приток, м3/сутки: 0,4, Габариты, мм: 1160х1160х1565, Масса, кг: 70</t>
  </si>
  <si>
    <t xml:space="preserve"> Термит Трансформер 3.0 PR</t>
  </si>
  <si>
    <t>Кол-во пользователей: 3-4Объем, м3: 2,0, Суточный приток, м3/сутки: 0,8, Габариты, мм: 2000х1000х2100, Масса, кг: 130</t>
  </si>
  <si>
    <t>Доставка материала на объект.</t>
  </si>
  <si>
    <t>км.</t>
  </si>
  <si>
    <t>Всего по смете:</t>
  </si>
</sst>
</file>

<file path=xl/styles.xml><?xml version="1.0" encoding="utf-8"?>
<styleSheet xmlns="http://schemas.openxmlformats.org/spreadsheetml/2006/main">
  <numFmts count="1">
    <numFmt numFmtId="164" formatCode="0.0"/>
  </numFmts>
  <fonts count="30">
    <font>
      <sz val="11"/>
      <color theme="1"/>
      <name val="Calibri"/>
      <scheme val="minor"/>
    </font>
    <font>
      <sz val="10"/>
      <name val="Arial"/>
    </font>
    <font>
      <sz val="8"/>
      <color theme="1"/>
      <name val="Calibri"/>
      <scheme val="minor"/>
    </font>
    <font>
      <b/>
      <i/>
      <sz val="16"/>
      <color theme="1"/>
      <name val="Calibri"/>
      <scheme val="minor"/>
    </font>
    <font>
      <b/>
      <sz val="14"/>
      <color theme="1"/>
      <name val="Calibri"/>
      <scheme val="minor"/>
    </font>
    <font>
      <i/>
      <sz val="10"/>
      <color theme="1"/>
      <name val="Calibri"/>
      <scheme val="minor"/>
    </font>
    <font>
      <b/>
      <sz val="11"/>
      <color theme="1"/>
      <name val="Calibri"/>
      <scheme val="minor"/>
    </font>
    <font>
      <b/>
      <sz val="11"/>
      <name val="Calibri"/>
      <scheme val="minor"/>
    </font>
    <font>
      <b/>
      <sz val="11"/>
      <color indexed="2"/>
      <name val="Calibri"/>
      <scheme val="minor"/>
    </font>
    <font>
      <i/>
      <sz val="10"/>
      <name val="Calibri"/>
      <scheme val="minor"/>
    </font>
    <font>
      <b/>
      <i/>
      <sz val="14"/>
      <color theme="1"/>
      <name val="Calibri"/>
      <scheme val="minor"/>
    </font>
    <font>
      <i/>
      <sz val="10"/>
      <name val="Calibri"/>
    </font>
    <font>
      <b/>
      <i/>
      <sz val="12"/>
      <color theme="1"/>
      <name val="Calibri"/>
      <scheme val="minor"/>
    </font>
    <font>
      <sz val="11"/>
      <color theme="0"/>
      <name val="Calibri"/>
      <scheme val="minor"/>
    </font>
    <font>
      <i/>
      <sz val="10"/>
      <color indexed="2"/>
      <name val="Calibri"/>
      <scheme val="minor"/>
    </font>
    <font>
      <sz val="11"/>
      <color indexed="2"/>
      <name val="Calibri"/>
      <scheme val="minor"/>
    </font>
    <font>
      <b/>
      <i/>
      <sz val="16"/>
      <color indexed="2"/>
      <name val="Calibri"/>
      <scheme val="minor"/>
    </font>
    <font>
      <b/>
      <sz val="16"/>
      <color indexed="2"/>
      <name val="Calibri"/>
      <scheme val="minor"/>
    </font>
    <font>
      <i/>
      <sz val="10"/>
      <color rgb="FF202020"/>
      <name val="Calibri"/>
      <scheme val="minor"/>
    </font>
    <font>
      <i/>
      <sz val="11"/>
      <color theme="1"/>
      <name val="Calibri"/>
      <scheme val="minor"/>
    </font>
    <font>
      <sz val="16"/>
      <color theme="1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b/>
      <sz val="10"/>
      <name val="Calibri"/>
      <scheme val="minor"/>
    </font>
    <font>
      <b/>
      <sz val="11"/>
      <color rgb="FF1B1B1B"/>
      <name val="Calibri"/>
      <scheme val="minor"/>
    </font>
    <font>
      <b/>
      <i/>
      <sz val="14"/>
      <color indexed="2"/>
      <name val="Calibri"/>
      <scheme val="minor"/>
    </font>
    <font>
      <b/>
      <sz val="14"/>
      <color indexed="2"/>
      <name val="Calibri"/>
      <scheme val="minor"/>
    </font>
    <font>
      <i/>
      <sz val="10"/>
      <color indexed="2"/>
      <name val="Calibri"/>
    </font>
    <font>
      <b/>
      <i/>
      <u/>
      <sz val="12"/>
      <color theme="1"/>
      <name val="Calibri"/>
      <scheme val="minor"/>
    </font>
    <font>
      <sz val="10"/>
      <color indexed="2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BDD7EE"/>
        <bgColor rgb="FFBDD7EE"/>
      </patternFill>
    </fill>
    <fill>
      <patternFill patternType="solid">
        <fgColor theme="4" tint="0.39997558519241921"/>
        <bgColor theme="4" tint="0.39997558519241921"/>
      </patternFill>
    </fill>
    <fill>
      <patternFill patternType="solid">
        <fgColor theme="0"/>
        <bgColor theme="0"/>
      </patternFill>
    </fill>
    <fill>
      <patternFill patternType="solid">
        <fgColor indexed="65"/>
      </patternFill>
    </fill>
    <fill>
      <patternFill patternType="solid">
        <fgColor theme="0" tint="-4.9989318521683403E-2"/>
        <bgColor theme="0" tint="-4.9989318521683403E-2"/>
      </patternFill>
    </fill>
    <fill>
      <patternFill patternType="solid">
        <fgColor rgb="FF9BC2E6"/>
        <bgColor rgb="FF9BC2E6"/>
      </patternFill>
    </fill>
    <fill>
      <patternFill patternType="solid">
        <fgColor theme="9" tint="0.39997558519241921"/>
        <bgColor theme="9" tint="0.39997558519241921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16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/>
    <xf numFmtId="1" fontId="6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0" fillId="0" borderId="1" xfId="0" applyBorder="1"/>
    <xf numFmtId="0" fontId="6" fillId="0" borderId="0" xfId="0" applyFont="1"/>
    <xf numFmtId="0" fontId="6" fillId="0" borderId="0" xfId="0" applyFont="1" applyAlignment="1">
      <alignment horizontal="center"/>
    </xf>
    <xf numFmtId="1" fontId="4" fillId="3" borderId="8" xfId="0" applyNumberFormat="1" applyFont="1" applyFill="1" applyBorder="1" applyAlignment="1">
      <alignment horizontal="center" vertical="center"/>
    </xf>
    <xf numFmtId="1" fontId="5" fillId="3" borderId="8" xfId="0" applyNumberFormat="1" applyFont="1" applyFill="1" applyBorder="1" applyAlignment="1">
      <alignment horizontal="center" vertical="center"/>
    </xf>
    <xf numFmtId="1" fontId="5" fillId="3" borderId="8" xfId="0" applyNumberFormat="1" applyFont="1" applyFill="1" applyBorder="1" applyAlignment="1">
      <alignment horizontal="center" vertical="center" wrapText="1"/>
    </xf>
    <xf numFmtId="1" fontId="6" fillId="6" borderId="1" xfId="0" applyNumberFormat="1" applyFont="1" applyFill="1" applyBorder="1" applyAlignment="1">
      <alignment horizontal="center" vertical="center"/>
    </xf>
    <xf numFmtId="1" fontId="5" fillId="6" borderId="1" xfId="0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1" fontId="11" fillId="6" borderId="1" xfId="1" applyNumberFormat="1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1" fontId="10" fillId="5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1" fontId="13" fillId="0" borderId="0" xfId="0" applyNumberFormat="1" applyFont="1"/>
    <xf numFmtId="1" fontId="6" fillId="0" borderId="0" xfId="0" applyNumberFormat="1" applyFont="1"/>
    <xf numFmtId="0" fontId="4" fillId="10" borderId="5" xfId="0" applyFont="1" applyFill="1" applyBorder="1" applyAlignment="1">
      <alignment horizontal="center" vertical="center"/>
    </xf>
    <xf numFmtId="0" fontId="4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14" fillId="10" borderId="1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1" fillId="6" borderId="1" xfId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6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10" fillId="5" borderId="14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 vertical="center"/>
    </xf>
    <xf numFmtId="0" fontId="15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5" fillId="0" borderId="0" xfId="0" applyFont="1"/>
    <xf numFmtId="0" fontId="5" fillId="3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19" fillId="0" borderId="0" xfId="0" applyFont="1"/>
    <xf numFmtId="16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20" fillId="0" borderId="0" xfId="0" applyFont="1"/>
    <xf numFmtId="0" fontId="6" fillId="0" borderId="27" xfId="0" applyFont="1" applyBorder="1"/>
    <xf numFmtId="0" fontId="6" fillId="0" borderId="28" xfId="0" applyFont="1" applyBorder="1" applyAlignment="1">
      <alignment horizontal="center" wrapText="1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0" xfId="0" applyAlignment="1">
      <alignment vertical="center"/>
    </xf>
    <xf numFmtId="0" fontId="5" fillId="10" borderId="8" xfId="0" applyFont="1" applyFill="1" applyBorder="1" applyAlignment="1">
      <alignment horizontal="center" vertical="center" wrapText="1"/>
    </xf>
    <xf numFmtId="0" fontId="21" fillId="6" borderId="1" xfId="0" applyFont="1" applyFill="1" applyBorder="1" applyAlignment="1">
      <alignment horizontal="center" vertical="center" wrapText="1"/>
    </xf>
    <xf numFmtId="0" fontId="22" fillId="6" borderId="1" xfId="0" applyFont="1" applyFill="1" applyBorder="1" applyAlignment="1">
      <alignment horizontal="center" vertical="center"/>
    </xf>
    <xf numFmtId="0" fontId="22" fillId="6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vertical="center"/>
    </xf>
    <xf numFmtId="1" fontId="3" fillId="5" borderId="1" xfId="0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" fontId="2" fillId="0" borderId="2" xfId="0" applyNumberFormat="1" applyFont="1" applyBorder="1" applyAlignment="1">
      <alignment horizontal="left"/>
    </xf>
    <xf numFmtId="1" fontId="2" fillId="0" borderId="3" xfId="0" applyNumberFormat="1" applyFont="1" applyBorder="1" applyAlignment="1">
      <alignment horizontal="left"/>
    </xf>
    <xf numFmtId="1" fontId="2" fillId="0" borderId="4" xfId="0" applyNumberFormat="1" applyFont="1" applyBorder="1" applyAlignment="1">
      <alignment horizontal="left"/>
    </xf>
    <xf numFmtId="1" fontId="3" fillId="2" borderId="5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" fontId="3" fillId="2" borderId="7" xfId="0" applyNumberFormat="1" applyFont="1" applyFill="1" applyBorder="1" applyAlignment="1">
      <alignment horizontal="center" vertical="center" wrapText="1"/>
    </xf>
    <xf numFmtId="1" fontId="6" fillId="6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/>
    </xf>
    <xf numFmtId="1" fontId="3" fillId="5" borderId="6" xfId="0" applyNumberFormat="1" applyFont="1" applyFill="1" applyBorder="1" applyAlignment="1">
      <alignment horizontal="left" vertical="center"/>
    </xf>
    <xf numFmtId="1" fontId="3" fillId="5" borderId="9" xfId="0" applyNumberFormat="1" applyFont="1" applyFill="1" applyBorder="1" applyAlignment="1">
      <alignment horizontal="left" vertical="center"/>
    </xf>
    <xf numFmtId="1" fontId="3" fillId="5" borderId="6" xfId="0" applyNumberFormat="1" applyFont="1" applyFill="1" applyBorder="1" applyAlignment="1">
      <alignment horizontal="center" vertical="center"/>
    </xf>
    <xf numFmtId="1" fontId="3" fillId="5" borderId="9" xfId="0" applyNumberFormat="1" applyFont="1" applyFill="1" applyBorder="1" applyAlignment="1">
      <alignment horizontal="center" vertical="center"/>
    </xf>
    <xf numFmtId="1" fontId="3" fillId="5" borderId="10" xfId="0" applyNumberFormat="1" applyFont="1" applyFill="1" applyBorder="1" applyAlignment="1">
      <alignment horizontal="center" vertical="center"/>
    </xf>
    <xf numFmtId="1" fontId="12" fillId="5" borderId="1" xfId="0" applyNumberFormat="1" applyFont="1" applyFill="1" applyBorder="1" applyAlignment="1">
      <alignment horizontal="center" vertical="center" wrapText="1"/>
    </xf>
    <xf numFmtId="1" fontId="6" fillId="0" borderId="0" xfId="0" applyNumberFormat="1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3" fillId="10" borderId="16" xfId="0" applyFont="1" applyFill="1" applyBorder="1" applyAlignment="1">
      <alignment horizontal="center" vertical="center" wrapText="1"/>
    </xf>
    <xf numFmtId="0" fontId="3" fillId="10" borderId="17" xfId="0" applyFont="1" applyFill="1" applyBorder="1" applyAlignment="1">
      <alignment horizontal="center" vertical="center" wrapText="1"/>
    </xf>
    <xf numFmtId="0" fontId="3" fillId="10" borderId="18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15" fillId="6" borderId="6" xfId="0" applyFont="1" applyFill="1" applyBorder="1" applyAlignment="1">
      <alignment horizontal="center" vertical="center"/>
    </xf>
    <xf numFmtId="0" fontId="15" fillId="6" borderId="10" xfId="0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6" fillId="6" borderId="10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3" fillId="10" borderId="19" xfId="0" applyFont="1" applyFill="1" applyBorder="1" applyAlignment="1">
      <alignment horizontal="center" vertical="center" wrapText="1"/>
    </xf>
    <xf numFmtId="0" fontId="3" fillId="10" borderId="9" xfId="0" applyFont="1" applyFill="1" applyBorder="1" applyAlignment="1">
      <alignment horizontal="center" vertical="center" wrapText="1"/>
    </xf>
    <xf numFmtId="0" fontId="3" fillId="10" borderId="20" xfId="0" applyFont="1" applyFill="1" applyBorder="1" applyAlignment="1">
      <alignment horizontal="center" vertical="center" wrapText="1"/>
    </xf>
    <xf numFmtId="0" fontId="3" fillId="10" borderId="5" xfId="0" applyFont="1" applyFill="1" applyBorder="1" applyAlignment="1">
      <alignment horizontal="center" vertical="center" wrapText="1"/>
    </xf>
    <xf numFmtId="0" fontId="0" fillId="10" borderId="1" xfId="0" applyFill="1" applyBorder="1" applyAlignment="1">
      <alignment horizontal="center" vertical="center" wrapText="1"/>
    </xf>
    <xf numFmtId="0" fontId="0" fillId="10" borderId="7" xfId="0" applyFill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6" fillId="5" borderId="21" xfId="0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/>
    </xf>
    <xf numFmtId="0" fontId="16" fillId="5" borderId="23" xfId="0" applyFont="1" applyFill="1" applyBorder="1" applyAlignment="1">
      <alignment horizontal="center" vertical="center"/>
    </xf>
    <xf numFmtId="0" fontId="17" fillId="5" borderId="24" xfId="0" applyFont="1" applyFill="1" applyBorder="1" applyAlignment="1">
      <alignment horizontal="center" vertical="center"/>
    </xf>
    <xf numFmtId="0" fontId="17" fillId="5" borderId="22" xfId="0" applyFont="1" applyFill="1" applyBorder="1" applyAlignment="1">
      <alignment horizontal="center" vertical="center"/>
    </xf>
    <xf numFmtId="0" fontId="17" fillId="5" borderId="25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0" fillId="3" borderId="26" xfId="0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12" fillId="5" borderId="6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2" fillId="5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6" fillId="5" borderId="6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0" fontId="3" fillId="5" borderId="1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 wrapText="1"/>
    </xf>
    <xf numFmtId="0" fontId="0" fillId="10" borderId="26" xfId="0" applyFill="1" applyBorder="1" applyAlignment="1">
      <alignment horizontal="center" vertical="center" wrapText="1"/>
    </xf>
    <xf numFmtId="0" fontId="0" fillId="10" borderId="17" xfId="0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25" fillId="5" borderId="32" xfId="0" applyFont="1" applyFill="1" applyBorder="1" applyAlignment="1">
      <alignment horizontal="center" vertical="center"/>
    </xf>
    <xf numFmtId="0" fontId="25" fillId="5" borderId="33" xfId="0" applyFont="1" applyFill="1" applyBorder="1" applyAlignment="1">
      <alignment horizontal="center" vertical="center"/>
    </xf>
    <xf numFmtId="0" fontId="26" fillId="5" borderId="33" xfId="0" applyFont="1" applyFill="1" applyBorder="1" applyAlignment="1">
      <alignment horizontal="center" vertical="center"/>
    </xf>
    <xf numFmtId="0" fontId="26" fillId="5" borderId="3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962024</xdr:colOff>
      <xdr:row>0</xdr:row>
      <xdr:rowOff>295274</xdr:rowOff>
    </xdr:from>
    <xdr:ext cx="7229472" cy="903682"/>
    <xdr:pic>
      <xdr:nvPicPr>
        <xdr:cNvPr id="1519927500" name="Рисунок 1519927499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62024" y="295274"/>
          <a:ext cx="7229473" cy="90368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990599</xdr:colOff>
      <xdr:row>0</xdr:row>
      <xdr:rowOff>352424</xdr:rowOff>
    </xdr:from>
    <xdr:ext cx="7229472" cy="903682"/>
    <xdr:pic>
      <xdr:nvPicPr>
        <xdr:cNvPr id="573536921" name="Рисунок 573536920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90599" y="352424"/>
          <a:ext cx="7229473" cy="90368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2266950</xdr:colOff>
      <xdr:row>0</xdr:row>
      <xdr:rowOff>57150</xdr:rowOff>
    </xdr:from>
    <xdr:to>
      <xdr:col>2</xdr:col>
      <xdr:colOff>538240</xdr:colOff>
      <xdr:row>0</xdr:row>
      <xdr:rowOff>609595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266950" y="57150"/>
          <a:ext cx="3891040" cy="476245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19050</xdr:colOff>
      <xdr:row>0</xdr:row>
      <xdr:rowOff>9525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0"/>
          <a:ext cx="19050" cy="9525"/>
        </a:xfrm>
        <a:prstGeom prst="rect">
          <a:avLst/>
        </a:prstGeom>
        <a:noFill/>
      </xdr:spPr>
    </xdr:pic>
    <xdr:clientData/>
  </xdr:twoCellAnchor>
  <xdr:oneCellAnchor>
    <xdr:from>
      <xdr:col>0</xdr:col>
      <xdr:colOff>1162048</xdr:colOff>
      <xdr:row>0</xdr:row>
      <xdr:rowOff>594716</xdr:rowOff>
    </xdr:from>
    <xdr:ext cx="7229472" cy="903682"/>
    <xdr:pic>
      <xdr:nvPicPr>
        <xdr:cNvPr id="255672739" name="Рисунок 255672738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162049" y="594716"/>
          <a:ext cx="7229473" cy="903683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2695574</xdr:colOff>
      <xdr:row>64</xdr:row>
      <xdr:rowOff>180974</xdr:rowOff>
    </xdr:from>
    <xdr:ext cx="7229472" cy="903682"/>
    <xdr:pic>
      <xdr:nvPicPr>
        <xdr:cNvPr id="110281095" name="Рисунок 110281094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695574" y="38833424"/>
          <a:ext cx="7229473" cy="903683"/>
        </a:xfrm>
        <a:prstGeom prst="rect">
          <a:avLst/>
        </a:prstGeom>
      </xdr:spPr>
    </xdr:pic>
    <xdr:clientData/>
  </xdr:oneCellAnchor>
  <xdr:oneCellAnchor>
    <xdr:from>
      <xdr:col>1</xdr:col>
      <xdr:colOff>152399</xdr:colOff>
      <xdr:row>65</xdr:row>
      <xdr:rowOff>152399</xdr:rowOff>
    </xdr:from>
    <xdr:ext cx="7229472" cy="903682"/>
    <xdr:pic>
      <xdr:nvPicPr>
        <xdr:cNvPr id="725166628" name="Рисунок 725166627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2847974" y="38985823"/>
          <a:ext cx="7229473" cy="903683"/>
        </a:xfrm>
        <a:prstGeom prst="rect">
          <a:avLst/>
        </a:prstGeom>
      </xdr:spPr>
    </xdr:pic>
    <xdr:clientData/>
  </xdr:oneCellAnchor>
  <xdr:oneCellAnchor>
    <xdr:from>
      <xdr:col>0</xdr:col>
      <xdr:colOff>1400174</xdr:colOff>
      <xdr:row>0</xdr:row>
      <xdr:rowOff>304798</xdr:rowOff>
    </xdr:from>
    <xdr:ext cx="7229472" cy="903682"/>
    <xdr:pic>
      <xdr:nvPicPr>
        <xdr:cNvPr id="508295819" name="Рисунок 508295818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400174" y="304799"/>
          <a:ext cx="7229473" cy="903683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847724</xdr:colOff>
      <xdr:row>0</xdr:row>
      <xdr:rowOff>245863</xdr:rowOff>
    </xdr:from>
    <xdr:ext cx="7229474" cy="903683"/>
    <xdr:pic>
      <xdr:nvPicPr>
        <xdr:cNvPr id="928223908" name="Рисунок 928223907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847724" y="245864"/>
          <a:ext cx="7229474" cy="903684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1752600</xdr:colOff>
      <xdr:row>0</xdr:row>
      <xdr:rowOff>133350</xdr:rowOff>
    </xdr:from>
    <xdr:to>
      <xdr:col>6</xdr:col>
      <xdr:colOff>152400</xdr:colOff>
      <xdr:row>0</xdr:row>
      <xdr:rowOff>781050</xdr:rowOff>
    </xdr:to>
    <xdr:pic>
      <xdr:nvPicPr>
        <xdr:cNvPr id="7" name="Рисунок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752599" y="133350"/>
          <a:ext cx="5257800" cy="647700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1000125</xdr:colOff>
      <xdr:row>0</xdr:row>
      <xdr:rowOff>133350</xdr:rowOff>
    </xdr:from>
    <xdr:to>
      <xdr:col>8</xdr:col>
      <xdr:colOff>152400</xdr:colOff>
      <xdr:row>0</xdr:row>
      <xdr:rowOff>866775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1000125" y="133350"/>
          <a:ext cx="7439024" cy="733424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0.79998168889431442"/>
  </sheetPr>
  <dimension ref="A1:G50"/>
  <sheetViews>
    <sheetView zoomScale="90" workbookViewId="0">
      <selection activeCell="A58" sqref="A58"/>
    </sheetView>
  </sheetViews>
  <sheetFormatPr defaultColWidth="8.85546875" defaultRowHeight="15"/>
  <cols>
    <col min="1" max="1" width="37.85546875" customWidth="1"/>
    <col min="2" max="2" width="45.7109375" customWidth="1"/>
    <col min="3" max="7" width="10.7109375" customWidth="1"/>
  </cols>
  <sheetData>
    <row r="1" spans="1:7" ht="133.5" customHeight="1">
      <c r="A1" s="107"/>
      <c r="B1" s="107"/>
      <c r="C1" s="107"/>
      <c r="D1" s="107"/>
      <c r="E1" s="107"/>
      <c r="F1" s="107"/>
      <c r="G1" s="107"/>
    </row>
    <row r="2" spans="1:7" ht="46.5" customHeight="1">
      <c r="A2" s="108" t="s">
        <v>0</v>
      </c>
      <c r="B2" s="108"/>
      <c r="C2" s="108"/>
      <c r="D2" s="108"/>
      <c r="E2" s="108"/>
      <c r="F2" s="108"/>
      <c r="G2" s="108"/>
    </row>
    <row r="3" spans="1:7" ht="25.5">
      <c r="A3" s="1" t="s">
        <v>1</v>
      </c>
      <c r="B3" s="1" t="s">
        <v>2</v>
      </c>
      <c r="C3" s="2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39.950000000000003" customHeight="1">
      <c r="A4" s="4" t="s">
        <v>8</v>
      </c>
      <c r="B4" s="5" t="s">
        <v>9</v>
      </c>
      <c r="C4" s="4">
        <v>1</v>
      </c>
      <c r="D4" s="4" t="s">
        <v>10</v>
      </c>
      <c r="E4" s="6">
        <v>3000</v>
      </c>
      <c r="F4" s="6">
        <v>1200</v>
      </c>
      <c r="G4" s="6">
        <v>4200</v>
      </c>
    </row>
    <row r="5" spans="1:7" ht="39.950000000000003" customHeight="1">
      <c r="A5" s="4" t="s">
        <v>11</v>
      </c>
      <c r="B5" s="5" t="s">
        <v>9</v>
      </c>
      <c r="C5" s="4">
        <v>1</v>
      </c>
      <c r="D5" s="4" t="s">
        <v>10</v>
      </c>
      <c r="E5" s="6">
        <v>3200</v>
      </c>
      <c r="F5" s="6">
        <v>1200</v>
      </c>
      <c r="G5" s="6">
        <v>4400</v>
      </c>
    </row>
    <row r="6" spans="1:7" ht="39.950000000000003" customHeight="1">
      <c r="A6" s="4" t="s">
        <v>12</v>
      </c>
      <c r="B6" s="5" t="s">
        <v>9</v>
      </c>
      <c r="C6" s="4">
        <v>1</v>
      </c>
      <c r="D6" s="4" t="s">
        <v>10</v>
      </c>
      <c r="E6" s="6">
        <v>3500</v>
      </c>
      <c r="F6" s="6">
        <v>1200</v>
      </c>
      <c r="G6" s="6">
        <v>4700</v>
      </c>
    </row>
    <row r="7" spans="1:7" ht="57.75" customHeight="1">
      <c r="A7" s="4" t="s">
        <v>13</v>
      </c>
      <c r="B7" s="5" t="s">
        <v>14</v>
      </c>
      <c r="C7" s="4">
        <v>1</v>
      </c>
      <c r="D7" s="4" t="s">
        <v>10</v>
      </c>
      <c r="E7" s="6">
        <v>3000</v>
      </c>
      <c r="F7" s="6">
        <v>1200</v>
      </c>
      <c r="G7" s="6">
        <v>4200</v>
      </c>
    </row>
    <row r="8" spans="1:7" ht="39.950000000000003" customHeight="1">
      <c r="A8" s="7" t="s">
        <v>15</v>
      </c>
      <c r="B8" s="5" t="s">
        <v>16</v>
      </c>
      <c r="C8" s="4">
        <v>1</v>
      </c>
      <c r="D8" s="4" t="s">
        <v>10</v>
      </c>
      <c r="E8" s="6">
        <v>1200</v>
      </c>
      <c r="F8" s="6">
        <v>600</v>
      </c>
      <c r="G8" s="6">
        <v>1800</v>
      </c>
    </row>
    <row r="9" spans="1:7" ht="39.950000000000003" customHeight="1">
      <c r="A9" s="7" t="s">
        <v>17</v>
      </c>
      <c r="B9" s="5" t="s">
        <v>16</v>
      </c>
      <c r="C9" s="4">
        <v>1</v>
      </c>
      <c r="D9" s="4" t="s">
        <v>10</v>
      </c>
      <c r="E9" s="6">
        <v>2400</v>
      </c>
      <c r="F9" s="6">
        <v>1200</v>
      </c>
      <c r="G9" s="6">
        <v>3600</v>
      </c>
    </row>
    <row r="10" spans="1:7" ht="49.5" customHeight="1">
      <c r="A10" s="7" t="s">
        <v>18</v>
      </c>
      <c r="B10" s="5" t="s">
        <v>14</v>
      </c>
      <c r="C10" s="4">
        <v>1</v>
      </c>
      <c r="D10" s="4" t="s">
        <v>10</v>
      </c>
      <c r="E10" s="6">
        <v>1200</v>
      </c>
      <c r="F10" s="6">
        <v>600</v>
      </c>
      <c r="G10" s="6">
        <v>1800</v>
      </c>
    </row>
    <row r="11" spans="1:7" ht="39.950000000000003" customHeight="1">
      <c r="A11" s="7" t="s">
        <v>19</v>
      </c>
      <c r="B11" s="5" t="s">
        <v>20</v>
      </c>
      <c r="C11" s="4">
        <v>1</v>
      </c>
      <c r="D11" s="4" t="s">
        <v>10</v>
      </c>
      <c r="E11" s="6">
        <v>2800</v>
      </c>
      <c r="F11" s="6">
        <v>1200</v>
      </c>
      <c r="G11" s="6">
        <v>4000</v>
      </c>
    </row>
    <row r="12" spans="1:7" ht="39.950000000000003" customHeight="1">
      <c r="A12" s="8" t="s">
        <v>21</v>
      </c>
      <c r="B12" s="5" t="s">
        <v>22</v>
      </c>
      <c r="C12" s="4">
        <v>1</v>
      </c>
      <c r="D12" s="4" t="s">
        <v>10</v>
      </c>
      <c r="E12" s="6">
        <v>6600</v>
      </c>
      <c r="F12" s="6">
        <v>1200</v>
      </c>
      <c r="G12" s="6">
        <v>7800</v>
      </c>
    </row>
    <row r="13" spans="1:7" ht="39.950000000000003" customHeight="1">
      <c r="A13" s="8" t="s">
        <v>23</v>
      </c>
      <c r="B13" s="5" t="s">
        <v>24</v>
      </c>
      <c r="C13" s="4">
        <v>1</v>
      </c>
      <c r="D13" s="4" t="s">
        <v>10</v>
      </c>
      <c r="E13" s="6">
        <v>7500</v>
      </c>
      <c r="F13" s="6">
        <v>1200</v>
      </c>
      <c r="G13" s="6">
        <v>8700</v>
      </c>
    </row>
    <row r="14" spans="1:7" ht="38.25">
      <c r="A14" s="8" t="s">
        <v>25</v>
      </c>
      <c r="B14" s="5" t="s">
        <v>26</v>
      </c>
      <c r="C14" s="4">
        <v>1</v>
      </c>
      <c r="D14" s="4" t="s">
        <v>10</v>
      </c>
      <c r="E14" s="6">
        <v>8200</v>
      </c>
      <c r="F14" s="6">
        <v>1200</v>
      </c>
      <c r="G14" s="6">
        <v>9400</v>
      </c>
    </row>
    <row r="15" spans="1:7" ht="42.75" customHeight="1">
      <c r="A15" s="8" t="s">
        <v>27</v>
      </c>
      <c r="B15" s="5" t="s">
        <v>28</v>
      </c>
      <c r="C15" s="4">
        <v>1</v>
      </c>
      <c r="D15" s="4" t="s">
        <v>10</v>
      </c>
      <c r="E15" s="6">
        <v>8700</v>
      </c>
      <c r="F15" s="6">
        <v>1200</v>
      </c>
      <c r="G15" s="6">
        <v>9900</v>
      </c>
    </row>
    <row r="16" spans="1:7" ht="39.950000000000003" customHeight="1">
      <c r="A16" s="7" t="s">
        <v>29</v>
      </c>
      <c r="B16" s="5" t="s">
        <v>30</v>
      </c>
      <c r="C16" s="4">
        <v>1</v>
      </c>
      <c r="D16" s="4" t="s">
        <v>10</v>
      </c>
      <c r="E16" s="6">
        <v>3400</v>
      </c>
      <c r="F16" s="6">
        <v>1300</v>
      </c>
      <c r="G16" s="6">
        <v>4700</v>
      </c>
    </row>
    <row r="17" spans="1:7" ht="39.950000000000003" customHeight="1">
      <c r="A17" s="7" t="s">
        <v>31</v>
      </c>
      <c r="B17" s="5" t="s">
        <v>32</v>
      </c>
      <c r="C17" s="4">
        <v>1</v>
      </c>
      <c r="D17" s="4" t="s">
        <v>10</v>
      </c>
      <c r="E17" s="6">
        <v>22500</v>
      </c>
      <c r="F17" s="6">
        <v>2500</v>
      </c>
      <c r="G17" s="6">
        <v>25000</v>
      </c>
    </row>
    <row r="18" spans="1:7" ht="54.95" customHeight="1">
      <c r="A18" s="7" t="s">
        <v>33</v>
      </c>
      <c r="B18" s="5" t="s">
        <v>34</v>
      </c>
      <c r="C18" s="4">
        <v>1</v>
      </c>
      <c r="D18" s="4" t="s">
        <v>10</v>
      </c>
      <c r="E18" s="6">
        <v>2200</v>
      </c>
      <c r="F18" s="6">
        <v>1200</v>
      </c>
      <c r="G18" s="6">
        <v>3400</v>
      </c>
    </row>
    <row r="19" spans="1:7" ht="79.5" customHeight="1">
      <c r="A19" s="7" t="s">
        <v>35</v>
      </c>
      <c r="B19" s="9" t="s">
        <v>36</v>
      </c>
      <c r="C19" s="4">
        <v>1</v>
      </c>
      <c r="D19" s="4" t="s">
        <v>10</v>
      </c>
      <c r="E19" s="6">
        <v>1800</v>
      </c>
      <c r="F19" s="6">
        <v>1200</v>
      </c>
      <c r="G19" s="6">
        <v>3000</v>
      </c>
    </row>
    <row r="20" spans="1:7" ht="76.5">
      <c r="A20" s="7" t="s">
        <v>37</v>
      </c>
      <c r="B20" s="9" t="s">
        <v>38</v>
      </c>
      <c r="C20" s="4">
        <v>1</v>
      </c>
      <c r="D20" s="4" t="s">
        <v>10</v>
      </c>
      <c r="E20" s="6">
        <v>7500</v>
      </c>
      <c r="F20" s="6">
        <v>1800</v>
      </c>
      <c r="G20" s="6">
        <v>9300</v>
      </c>
    </row>
    <row r="21" spans="1:7" ht="54" customHeight="1">
      <c r="A21" s="7" t="s">
        <v>39</v>
      </c>
      <c r="B21" s="5" t="s">
        <v>40</v>
      </c>
      <c r="C21" s="4">
        <v>1</v>
      </c>
      <c r="D21" s="4" t="s">
        <v>10</v>
      </c>
      <c r="E21" s="6">
        <v>2200</v>
      </c>
      <c r="F21" s="6">
        <v>1200</v>
      </c>
      <c r="G21" s="6">
        <v>3400</v>
      </c>
    </row>
    <row r="22" spans="1:7" ht="53.25" customHeight="1">
      <c r="A22" s="7" t="s">
        <v>41</v>
      </c>
      <c r="B22" s="5" t="s">
        <v>42</v>
      </c>
      <c r="C22" s="4">
        <v>1</v>
      </c>
      <c r="D22" s="4" t="s">
        <v>10</v>
      </c>
      <c r="E22" s="6">
        <v>2200</v>
      </c>
      <c r="F22" s="6">
        <v>1200</v>
      </c>
      <c r="G22" s="6">
        <v>3400</v>
      </c>
    </row>
    <row r="23" spans="1:7" ht="53.45" customHeight="1">
      <c r="A23" s="7" t="s">
        <v>43</v>
      </c>
      <c r="B23" s="5" t="s">
        <v>44</v>
      </c>
      <c r="C23" s="4">
        <v>1</v>
      </c>
      <c r="D23" s="4" t="s">
        <v>10</v>
      </c>
      <c r="E23" s="6">
        <v>3000</v>
      </c>
      <c r="F23" s="6">
        <v>1600</v>
      </c>
      <c r="G23" s="6">
        <v>4600</v>
      </c>
    </row>
    <row r="24" spans="1:7" s="10" customFormat="1" ht="54.95" customHeight="1">
      <c r="A24" s="7" t="s">
        <v>45</v>
      </c>
      <c r="B24" s="5" t="s">
        <v>46</v>
      </c>
      <c r="C24" s="4">
        <v>1</v>
      </c>
      <c r="D24" s="4" t="s">
        <v>10</v>
      </c>
      <c r="E24" s="6">
        <v>6300</v>
      </c>
      <c r="F24" s="6">
        <v>1200</v>
      </c>
      <c r="G24" s="6">
        <v>7500</v>
      </c>
    </row>
    <row r="25" spans="1:7" ht="54.95" customHeight="1">
      <c r="A25" s="7" t="s">
        <v>47</v>
      </c>
      <c r="B25" s="5" t="s">
        <v>46</v>
      </c>
      <c r="C25" s="4">
        <v>1</v>
      </c>
      <c r="D25" s="4" t="s">
        <v>10</v>
      </c>
      <c r="E25" s="6">
        <v>10200</v>
      </c>
      <c r="F25" s="6">
        <v>2100</v>
      </c>
      <c r="G25" s="6">
        <v>12300</v>
      </c>
    </row>
    <row r="26" spans="1:7" ht="39.950000000000003" customHeight="1">
      <c r="A26" s="4" t="s">
        <v>48</v>
      </c>
      <c r="B26" s="5" t="s">
        <v>49</v>
      </c>
      <c r="C26" s="4">
        <v>1</v>
      </c>
      <c r="D26" s="4" t="s">
        <v>10</v>
      </c>
      <c r="E26" s="6">
        <v>7200</v>
      </c>
      <c r="F26" s="6">
        <v>1600</v>
      </c>
      <c r="G26" s="6">
        <v>8800</v>
      </c>
    </row>
    <row r="27" spans="1:7" ht="80.25" customHeight="1">
      <c r="A27" s="7" t="s">
        <v>50</v>
      </c>
      <c r="B27" s="5" t="s">
        <v>51</v>
      </c>
      <c r="C27" s="4">
        <v>1</v>
      </c>
      <c r="D27" s="4" t="s">
        <v>52</v>
      </c>
      <c r="E27" s="6">
        <v>1600</v>
      </c>
      <c r="F27" s="6">
        <v>1400</v>
      </c>
      <c r="G27" s="6">
        <v>3000</v>
      </c>
    </row>
    <row r="28" spans="1:7" ht="66.75" customHeight="1">
      <c r="A28" s="7" t="s">
        <v>53</v>
      </c>
      <c r="B28" s="5" t="s">
        <v>54</v>
      </c>
      <c r="C28" s="4">
        <v>1</v>
      </c>
      <c r="D28" s="4" t="s">
        <v>52</v>
      </c>
      <c r="E28" s="6">
        <v>900</v>
      </c>
      <c r="F28" s="6">
        <v>0</v>
      </c>
      <c r="G28" s="6">
        <v>900</v>
      </c>
    </row>
    <row r="29" spans="1:7" ht="78" customHeight="1">
      <c r="A29" s="7" t="s">
        <v>55</v>
      </c>
      <c r="B29" s="5" t="s">
        <v>56</v>
      </c>
      <c r="C29" s="4">
        <v>1</v>
      </c>
      <c r="D29" s="4" t="s">
        <v>52</v>
      </c>
      <c r="E29" s="6">
        <v>1600</v>
      </c>
      <c r="F29" s="6">
        <v>1000</v>
      </c>
      <c r="G29" s="6">
        <v>2600</v>
      </c>
    </row>
    <row r="30" spans="1:7" ht="54.95" customHeight="1">
      <c r="A30" s="7" t="s">
        <v>57</v>
      </c>
      <c r="B30" s="5" t="s">
        <v>58</v>
      </c>
      <c r="C30" s="4">
        <v>1</v>
      </c>
      <c r="D30" s="4" t="s">
        <v>59</v>
      </c>
      <c r="E30" s="109">
        <v>23100</v>
      </c>
      <c r="F30" s="109"/>
      <c r="G30" s="4">
        <v>23100</v>
      </c>
    </row>
    <row r="31" spans="1:7" s="11" customFormat="1" ht="33" customHeight="1">
      <c r="A31" s="12"/>
      <c r="B31" s="13" t="s">
        <v>60</v>
      </c>
      <c r="C31" s="14"/>
      <c r="D31" s="14"/>
      <c r="E31" s="15">
        <v>147000</v>
      </c>
      <c r="F31" s="15">
        <v>32500</v>
      </c>
      <c r="G31" s="15">
        <v>179500</v>
      </c>
    </row>
    <row r="32" spans="1:7" ht="24.95" customHeight="1">
      <c r="A32" s="110" t="s">
        <v>61</v>
      </c>
      <c r="B32" s="110"/>
      <c r="C32" s="110"/>
      <c r="D32" s="110"/>
      <c r="E32" s="110"/>
      <c r="F32" s="110"/>
      <c r="G32" s="110"/>
    </row>
    <row r="33" spans="1:7" ht="108" customHeight="1">
      <c r="A33" s="7" t="s">
        <v>62</v>
      </c>
      <c r="B33" s="5" t="s">
        <v>63</v>
      </c>
      <c r="C33" s="4">
        <v>1</v>
      </c>
      <c r="D33" s="4" t="s">
        <v>59</v>
      </c>
      <c r="E33" s="109">
        <v>66800</v>
      </c>
      <c r="F33" s="109"/>
      <c r="G33" s="4">
        <v>66800</v>
      </c>
    </row>
    <row r="34" spans="1:7" s="16" customFormat="1" ht="125.1" customHeight="1">
      <c r="A34" s="7" t="s">
        <v>64</v>
      </c>
      <c r="B34" s="17" t="s">
        <v>63</v>
      </c>
      <c r="C34" s="7">
        <v>1</v>
      </c>
      <c r="D34" s="7" t="s">
        <v>59</v>
      </c>
      <c r="E34" s="109">
        <v>90600</v>
      </c>
      <c r="F34" s="109"/>
      <c r="G34" s="4">
        <v>90600</v>
      </c>
    </row>
    <row r="35" spans="1:7" ht="39.950000000000003" customHeight="1">
      <c r="A35" s="7" t="s">
        <v>65</v>
      </c>
      <c r="B35" s="5" t="s">
        <v>66</v>
      </c>
      <c r="C35" s="4">
        <v>1</v>
      </c>
      <c r="D35" s="4" t="s">
        <v>10</v>
      </c>
      <c r="E35" s="6">
        <v>2700</v>
      </c>
      <c r="F35" s="6">
        <v>2200</v>
      </c>
      <c r="G35" s="6">
        <v>4900</v>
      </c>
    </row>
    <row r="36" spans="1:7" ht="39.950000000000003" customHeight="1">
      <c r="A36" s="7" t="s">
        <v>67</v>
      </c>
      <c r="B36" s="5" t="s">
        <v>68</v>
      </c>
      <c r="C36" s="4">
        <v>1</v>
      </c>
      <c r="D36" s="4" t="s">
        <v>10</v>
      </c>
      <c r="E36" s="6">
        <v>4400</v>
      </c>
      <c r="F36" s="6">
        <v>2300</v>
      </c>
      <c r="G36" s="6">
        <v>6700</v>
      </c>
    </row>
    <row r="37" spans="1:7" ht="60.75" customHeight="1">
      <c r="A37" s="7" t="s">
        <v>69</v>
      </c>
      <c r="B37" s="5" t="s">
        <v>70</v>
      </c>
      <c r="C37" s="4">
        <v>1</v>
      </c>
      <c r="D37" s="4" t="s">
        <v>10</v>
      </c>
      <c r="E37" s="109">
        <v>3900</v>
      </c>
      <c r="F37" s="109"/>
      <c r="G37" s="4">
        <v>3900</v>
      </c>
    </row>
    <row r="38" spans="1:7" s="11" customFormat="1" ht="33" customHeight="1">
      <c r="A38" s="12"/>
      <c r="B38" s="13" t="s">
        <v>60</v>
      </c>
      <c r="C38" s="14"/>
      <c r="D38" s="14"/>
      <c r="E38" s="15">
        <v>168400</v>
      </c>
      <c r="F38" s="15">
        <v>4500</v>
      </c>
      <c r="G38" s="15">
        <v>172900</v>
      </c>
    </row>
    <row r="39" spans="1:7" ht="24.95" customHeight="1">
      <c r="A39" s="110" t="s">
        <v>71</v>
      </c>
      <c r="B39" s="111"/>
      <c r="C39" s="111"/>
      <c r="D39" s="111"/>
      <c r="E39" s="111"/>
      <c r="F39" s="111"/>
      <c r="G39" s="111"/>
    </row>
    <row r="40" spans="1:7" ht="39.950000000000003" customHeight="1">
      <c r="A40" s="7" t="s">
        <v>72</v>
      </c>
      <c r="B40" s="5" t="s">
        <v>73</v>
      </c>
      <c r="C40" s="7">
        <v>1</v>
      </c>
      <c r="D40" s="7" t="s">
        <v>74</v>
      </c>
      <c r="E40" s="109">
        <v>100</v>
      </c>
      <c r="F40" s="109"/>
      <c r="G40" s="4">
        <f t="shared" ref="G40:G41" si="0">SUM(E40:F40)</f>
        <v>100</v>
      </c>
    </row>
    <row r="41" spans="1:7" ht="39.950000000000003" customHeight="1">
      <c r="A41" s="7" t="s">
        <v>75</v>
      </c>
      <c r="B41" s="5" t="s">
        <v>76</v>
      </c>
      <c r="C41" s="7">
        <v>1</v>
      </c>
      <c r="D41" s="7" t="s">
        <v>77</v>
      </c>
      <c r="E41" s="109">
        <v>6300</v>
      </c>
      <c r="F41" s="109"/>
      <c r="G41" s="4">
        <f t="shared" si="0"/>
        <v>6300</v>
      </c>
    </row>
    <row r="42" spans="1:7" ht="39.950000000000003" customHeight="1">
      <c r="A42" s="7" t="s">
        <v>78</v>
      </c>
      <c r="B42" s="5" t="s">
        <v>79</v>
      </c>
      <c r="C42" s="7">
        <v>1</v>
      </c>
      <c r="D42" s="7" t="s">
        <v>10</v>
      </c>
      <c r="E42" s="109">
        <v>20700</v>
      </c>
      <c r="F42" s="109"/>
      <c r="G42" s="4">
        <v>20700</v>
      </c>
    </row>
    <row r="43" spans="1:7" ht="39.950000000000003" customHeight="1">
      <c r="A43" s="4" t="s">
        <v>80</v>
      </c>
      <c r="B43" s="5" t="s">
        <v>81</v>
      </c>
      <c r="C43" s="4">
        <v>1</v>
      </c>
      <c r="D43" s="4" t="s">
        <v>77</v>
      </c>
      <c r="E43" s="109">
        <v>6300</v>
      </c>
      <c r="F43" s="109"/>
      <c r="G43" s="4">
        <v>6300</v>
      </c>
    </row>
    <row r="44" spans="1:7" ht="39.950000000000003" customHeight="1">
      <c r="A44" s="4" t="s">
        <v>80</v>
      </c>
      <c r="B44" s="5" t="s">
        <v>82</v>
      </c>
      <c r="C44" s="4">
        <v>1</v>
      </c>
      <c r="D44" s="4" t="s">
        <v>77</v>
      </c>
      <c r="E44" s="109">
        <v>9000</v>
      </c>
      <c r="F44" s="109"/>
      <c r="G44" s="4">
        <v>9000</v>
      </c>
    </row>
    <row r="45" spans="1:7" s="11" customFormat="1" ht="33" customHeight="1">
      <c r="A45" s="12"/>
      <c r="B45" s="13" t="s">
        <v>60</v>
      </c>
      <c r="C45" s="14"/>
      <c r="D45" s="14"/>
      <c r="E45" s="112">
        <v>42400</v>
      </c>
      <c r="F45" s="112"/>
      <c r="G45" s="14">
        <v>42400</v>
      </c>
    </row>
    <row r="46" spans="1:7" ht="24.95" customHeight="1">
      <c r="A46" s="113" t="s">
        <v>83</v>
      </c>
      <c r="B46" s="113"/>
      <c r="C46" s="113"/>
      <c r="D46" s="113"/>
      <c r="E46" s="114"/>
      <c r="F46" s="115"/>
      <c r="G46" s="115"/>
    </row>
    <row r="47" spans="1:7" ht="120.75" hidden="1" customHeight="1">
      <c r="A47" s="116" t="s">
        <v>84</v>
      </c>
      <c r="B47" s="117"/>
      <c r="C47" s="117"/>
      <c r="D47" s="117"/>
      <c r="E47" s="117"/>
      <c r="F47" s="117"/>
      <c r="G47" s="117"/>
    </row>
    <row r="48" spans="1:7">
      <c r="A48" s="18"/>
      <c r="B48" s="18"/>
      <c r="C48" s="18"/>
      <c r="D48" s="18"/>
      <c r="E48" s="18"/>
      <c r="F48" s="18"/>
      <c r="G48" s="18"/>
    </row>
    <row r="50" spans="1:7" ht="15" customHeight="1">
      <c r="A50" s="19" t="s">
        <v>85</v>
      </c>
      <c r="D50" s="118" t="s">
        <v>86</v>
      </c>
      <c r="E50" s="118"/>
      <c r="F50" s="118"/>
      <c r="G50" s="118"/>
    </row>
  </sheetData>
  <mergeCells count="18">
    <mergeCell ref="A47:G47"/>
    <mergeCell ref="D50:G50"/>
    <mergeCell ref="E42:F42"/>
    <mergeCell ref="E43:F43"/>
    <mergeCell ref="E44:F44"/>
    <mergeCell ref="E45:F45"/>
    <mergeCell ref="A46:D46"/>
    <mergeCell ref="E46:G46"/>
    <mergeCell ref="E34:F34"/>
    <mergeCell ref="E37:F37"/>
    <mergeCell ref="A39:G39"/>
    <mergeCell ref="E40:F40"/>
    <mergeCell ref="E41:F41"/>
    <mergeCell ref="A1:G1"/>
    <mergeCell ref="A2:G2"/>
    <mergeCell ref="E30:F30"/>
    <mergeCell ref="A32:G32"/>
    <mergeCell ref="E33:F33"/>
  </mergeCells>
  <pageMargins left="0.59055118110236249" right="0.59055118110236249" top="0.74803149606299213" bottom="0.74803149606299213" header="0.31496062992125984" footer="0.31496062992125984"/>
  <pageSetup paperSize="9" scale="65" orientation="portrait" horizontalDpi="2147483648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0.79998168889431442"/>
  </sheetPr>
  <dimension ref="A1:H52"/>
  <sheetViews>
    <sheetView workbookViewId="0">
      <selection activeCell="A46" sqref="A46"/>
    </sheetView>
  </sheetViews>
  <sheetFormatPr defaultColWidth="8.85546875" defaultRowHeight="15"/>
  <cols>
    <col min="1" max="1" width="39.85546875" style="11" customWidth="1"/>
    <col min="2" max="2" width="45.7109375" style="11" customWidth="1"/>
    <col min="3" max="4" width="10.7109375" style="11" customWidth="1"/>
    <col min="5" max="7" width="9.85546875" style="11" customWidth="1"/>
    <col min="8" max="16384" width="8.85546875" style="11"/>
  </cols>
  <sheetData>
    <row r="1" spans="1:7" ht="132.75" customHeight="1">
      <c r="A1" s="119"/>
      <c r="B1" s="120"/>
      <c r="C1" s="120"/>
      <c r="D1" s="120"/>
      <c r="E1" s="120"/>
      <c r="F1" s="120"/>
      <c r="G1" s="121"/>
    </row>
    <row r="2" spans="1:7" ht="54.75" customHeight="1">
      <c r="A2" s="122" t="s">
        <v>87</v>
      </c>
      <c r="B2" s="123"/>
      <c r="C2" s="123"/>
      <c r="D2" s="123"/>
      <c r="E2" s="124"/>
      <c r="F2" s="124"/>
      <c r="G2" s="125"/>
    </row>
    <row r="3" spans="1:7" ht="25.5">
      <c r="A3" s="21" t="s">
        <v>1</v>
      </c>
      <c r="B3" s="21" t="s">
        <v>2</v>
      </c>
      <c r="C3" s="22" t="s">
        <v>3</v>
      </c>
      <c r="D3" s="23" t="s">
        <v>4</v>
      </c>
      <c r="E3" s="23" t="s">
        <v>5</v>
      </c>
      <c r="F3" s="23" t="s">
        <v>6</v>
      </c>
      <c r="G3" s="23" t="s">
        <v>7</v>
      </c>
    </row>
    <row r="4" spans="1:7" ht="39.950000000000003" customHeight="1">
      <c r="A4" s="24" t="s">
        <v>88</v>
      </c>
      <c r="B4" s="25" t="s">
        <v>89</v>
      </c>
      <c r="C4" s="24">
        <v>1</v>
      </c>
      <c r="D4" s="24" t="s">
        <v>10</v>
      </c>
      <c r="E4" s="26">
        <v>3500</v>
      </c>
      <c r="F4" s="26">
        <v>1500</v>
      </c>
      <c r="G4" s="26">
        <v>5000</v>
      </c>
    </row>
    <row r="5" spans="1:7" ht="60" customHeight="1">
      <c r="A5" s="27" t="s">
        <v>90</v>
      </c>
      <c r="B5" s="25" t="s">
        <v>89</v>
      </c>
      <c r="C5" s="24">
        <v>1</v>
      </c>
      <c r="D5" s="24" t="s">
        <v>10</v>
      </c>
      <c r="E5" s="26">
        <v>400</v>
      </c>
      <c r="F5" s="26">
        <v>300</v>
      </c>
      <c r="G5" s="26">
        <v>700</v>
      </c>
    </row>
    <row r="6" spans="1:7" ht="39.950000000000003" customHeight="1">
      <c r="A6" s="28" t="s">
        <v>13</v>
      </c>
      <c r="B6" s="29" t="s">
        <v>91</v>
      </c>
      <c r="C6" s="24">
        <v>1</v>
      </c>
      <c r="D6" s="28" t="s">
        <v>10</v>
      </c>
      <c r="E6" s="26">
        <v>3500</v>
      </c>
      <c r="F6" s="26">
        <v>1500</v>
      </c>
      <c r="G6" s="26">
        <v>5000</v>
      </c>
    </row>
    <row r="7" spans="1:7" ht="39.950000000000003" customHeight="1">
      <c r="A7" s="30" t="s">
        <v>15</v>
      </c>
      <c r="B7" s="29" t="s">
        <v>91</v>
      </c>
      <c r="C7" s="24">
        <v>1</v>
      </c>
      <c r="D7" s="28" t="s">
        <v>10</v>
      </c>
      <c r="E7" s="26">
        <v>1200</v>
      </c>
      <c r="F7" s="26">
        <v>600</v>
      </c>
      <c r="G7" s="26">
        <v>1800</v>
      </c>
    </row>
    <row r="8" spans="1:7" ht="39.950000000000003" customHeight="1">
      <c r="A8" s="30" t="s">
        <v>17</v>
      </c>
      <c r="B8" s="29" t="s">
        <v>91</v>
      </c>
      <c r="C8" s="24">
        <v>1</v>
      </c>
      <c r="D8" s="28" t="s">
        <v>10</v>
      </c>
      <c r="E8" s="26">
        <v>3500</v>
      </c>
      <c r="F8" s="26">
        <v>1400</v>
      </c>
      <c r="G8" s="26">
        <v>4900</v>
      </c>
    </row>
    <row r="9" spans="1:7" ht="39.950000000000003" customHeight="1">
      <c r="A9" s="30" t="s">
        <v>18</v>
      </c>
      <c r="B9" s="29" t="s">
        <v>91</v>
      </c>
      <c r="C9" s="24">
        <v>1</v>
      </c>
      <c r="D9" s="28" t="s">
        <v>10</v>
      </c>
      <c r="E9" s="26">
        <v>1200</v>
      </c>
      <c r="F9" s="26">
        <v>600</v>
      </c>
      <c r="G9" s="26">
        <v>1800</v>
      </c>
    </row>
    <row r="10" spans="1:7" ht="39.950000000000003" customHeight="1">
      <c r="A10" s="30" t="s">
        <v>19</v>
      </c>
      <c r="B10" s="29" t="s">
        <v>92</v>
      </c>
      <c r="C10" s="24">
        <v>1</v>
      </c>
      <c r="D10" s="28" t="s">
        <v>10</v>
      </c>
      <c r="E10" s="26">
        <v>2900</v>
      </c>
      <c r="F10" s="26">
        <v>1500</v>
      </c>
      <c r="G10" s="26">
        <v>4400</v>
      </c>
    </row>
    <row r="11" spans="1:7" ht="43.7" customHeight="1">
      <c r="A11" s="30" t="s">
        <v>29</v>
      </c>
      <c r="B11" s="29" t="s">
        <v>92</v>
      </c>
      <c r="C11" s="24">
        <v>1</v>
      </c>
      <c r="D11" s="28" t="s">
        <v>10</v>
      </c>
      <c r="E11" s="26">
        <v>3000</v>
      </c>
      <c r="F11" s="26">
        <v>1800</v>
      </c>
      <c r="G11" s="26">
        <v>4800</v>
      </c>
    </row>
    <row r="12" spans="1:7" ht="43.7" customHeight="1">
      <c r="A12" s="31" t="s">
        <v>21</v>
      </c>
      <c r="B12" s="29" t="s">
        <v>22</v>
      </c>
      <c r="C12" s="24">
        <v>1</v>
      </c>
      <c r="D12" s="28" t="s">
        <v>10</v>
      </c>
      <c r="E12" s="26">
        <v>6600</v>
      </c>
      <c r="F12" s="26">
        <v>1200</v>
      </c>
      <c r="G12" s="26">
        <v>7800</v>
      </c>
    </row>
    <row r="13" spans="1:7" ht="43.7" customHeight="1">
      <c r="A13" s="31" t="s">
        <v>23</v>
      </c>
      <c r="B13" s="29" t="s">
        <v>24</v>
      </c>
      <c r="C13" s="24">
        <v>1</v>
      </c>
      <c r="D13" s="28" t="s">
        <v>10</v>
      </c>
      <c r="E13" s="26">
        <v>7500</v>
      </c>
      <c r="F13" s="26">
        <v>1200</v>
      </c>
      <c r="G13" s="26">
        <v>8700</v>
      </c>
    </row>
    <row r="14" spans="1:7" ht="43.7" customHeight="1">
      <c r="A14" s="31" t="s">
        <v>25</v>
      </c>
      <c r="B14" s="29" t="s">
        <v>26</v>
      </c>
      <c r="C14" s="24">
        <v>1</v>
      </c>
      <c r="D14" s="28" t="s">
        <v>10</v>
      </c>
      <c r="E14" s="26">
        <v>8200</v>
      </c>
      <c r="F14" s="26">
        <v>1200</v>
      </c>
      <c r="G14" s="26">
        <v>9400</v>
      </c>
    </row>
    <row r="15" spans="1:7" ht="43.7" customHeight="1">
      <c r="A15" s="31" t="s">
        <v>27</v>
      </c>
      <c r="B15" s="29" t="s">
        <v>28</v>
      </c>
      <c r="C15" s="24">
        <v>1</v>
      </c>
      <c r="D15" s="28" t="s">
        <v>10</v>
      </c>
      <c r="E15" s="26">
        <v>8700</v>
      </c>
      <c r="F15" s="26">
        <v>1200</v>
      </c>
      <c r="G15" s="26">
        <v>9900</v>
      </c>
    </row>
    <row r="16" spans="1:7" ht="39.950000000000003" customHeight="1">
      <c r="A16" s="27" t="s">
        <v>31</v>
      </c>
      <c r="B16" s="25" t="s">
        <v>32</v>
      </c>
      <c r="C16" s="24">
        <v>1</v>
      </c>
      <c r="D16" s="24" t="s">
        <v>10</v>
      </c>
      <c r="E16" s="26">
        <v>22500</v>
      </c>
      <c r="F16" s="26">
        <v>5300</v>
      </c>
      <c r="G16" s="26">
        <v>27800</v>
      </c>
    </row>
    <row r="17" spans="1:7" ht="50.1" customHeight="1">
      <c r="A17" s="27" t="s">
        <v>33</v>
      </c>
      <c r="B17" s="25" t="s">
        <v>93</v>
      </c>
      <c r="C17" s="24">
        <v>1</v>
      </c>
      <c r="D17" s="24" t="s">
        <v>10</v>
      </c>
      <c r="E17" s="26">
        <v>2500</v>
      </c>
      <c r="F17" s="26">
        <v>1400</v>
      </c>
      <c r="G17" s="26">
        <v>3900</v>
      </c>
    </row>
    <row r="18" spans="1:7" ht="77.25" customHeight="1">
      <c r="A18" s="30" t="s">
        <v>35</v>
      </c>
      <c r="B18" s="29" t="s">
        <v>94</v>
      </c>
      <c r="C18" s="24">
        <v>1</v>
      </c>
      <c r="D18" s="28" t="s">
        <v>10</v>
      </c>
      <c r="E18" s="26">
        <v>3200</v>
      </c>
      <c r="F18" s="26">
        <v>1400</v>
      </c>
      <c r="G18" s="26">
        <v>4600</v>
      </c>
    </row>
    <row r="19" spans="1:7" ht="75" customHeight="1">
      <c r="A19" s="30" t="s">
        <v>37</v>
      </c>
      <c r="B19" s="29" t="s">
        <v>95</v>
      </c>
      <c r="C19" s="24">
        <v>1</v>
      </c>
      <c r="D19" s="28" t="s">
        <v>10</v>
      </c>
      <c r="E19" s="26">
        <v>8100</v>
      </c>
      <c r="F19" s="26">
        <v>1500</v>
      </c>
      <c r="G19" s="26">
        <v>9600</v>
      </c>
    </row>
    <row r="20" spans="1:7" ht="39.950000000000003" customHeight="1">
      <c r="A20" s="30" t="s">
        <v>39</v>
      </c>
      <c r="B20" s="29" t="s">
        <v>96</v>
      </c>
      <c r="C20" s="24">
        <v>1</v>
      </c>
      <c r="D20" s="28" t="s">
        <v>10</v>
      </c>
      <c r="E20" s="26">
        <v>2800</v>
      </c>
      <c r="F20" s="26">
        <v>1400</v>
      </c>
      <c r="G20" s="26">
        <v>4200</v>
      </c>
    </row>
    <row r="21" spans="1:7" ht="39.950000000000003" customHeight="1">
      <c r="A21" s="30" t="s">
        <v>41</v>
      </c>
      <c r="B21" s="29" t="s">
        <v>97</v>
      </c>
      <c r="C21" s="24">
        <v>1</v>
      </c>
      <c r="D21" s="28" t="s">
        <v>10</v>
      </c>
      <c r="E21" s="26">
        <v>3000</v>
      </c>
      <c r="F21" s="26">
        <v>1800</v>
      </c>
      <c r="G21" s="26">
        <v>4800</v>
      </c>
    </row>
    <row r="22" spans="1:7" ht="39.950000000000003" customHeight="1">
      <c r="A22" s="30" t="s">
        <v>98</v>
      </c>
      <c r="B22" s="29" t="s">
        <v>99</v>
      </c>
      <c r="C22" s="24">
        <v>1</v>
      </c>
      <c r="D22" s="28" t="s">
        <v>10</v>
      </c>
      <c r="E22" s="26">
        <v>2500</v>
      </c>
      <c r="F22" s="26">
        <v>1400</v>
      </c>
      <c r="G22" s="26">
        <v>3900</v>
      </c>
    </row>
    <row r="23" spans="1:7" ht="46.5" customHeight="1">
      <c r="A23" s="27" t="s">
        <v>43</v>
      </c>
      <c r="B23" s="25" t="s">
        <v>44</v>
      </c>
      <c r="C23" s="24">
        <v>1</v>
      </c>
      <c r="D23" s="24" t="s">
        <v>10</v>
      </c>
      <c r="E23" s="26">
        <v>3000</v>
      </c>
      <c r="F23" s="26">
        <v>1800</v>
      </c>
      <c r="G23" s="26">
        <v>4800</v>
      </c>
    </row>
    <row r="24" spans="1:7" ht="63.75">
      <c r="A24" s="27" t="s">
        <v>45</v>
      </c>
      <c r="B24" s="25" t="s">
        <v>46</v>
      </c>
      <c r="C24" s="24">
        <v>1</v>
      </c>
      <c r="D24" s="24" t="s">
        <v>10</v>
      </c>
      <c r="E24" s="26">
        <v>7100</v>
      </c>
      <c r="F24" s="26">
        <v>1600</v>
      </c>
      <c r="G24" s="26">
        <v>8700</v>
      </c>
    </row>
    <row r="25" spans="1:7" ht="50.1" customHeight="1">
      <c r="A25" s="27" t="s">
        <v>47</v>
      </c>
      <c r="B25" s="25" t="s">
        <v>46</v>
      </c>
      <c r="C25" s="24">
        <v>1</v>
      </c>
      <c r="D25" s="24" t="s">
        <v>10</v>
      </c>
      <c r="E25" s="26">
        <v>10200</v>
      </c>
      <c r="F25" s="26">
        <v>2100</v>
      </c>
      <c r="G25" s="26">
        <v>12300</v>
      </c>
    </row>
    <row r="26" spans="1:7" ht="39.950000000000003" customHeight="1">
      <c r="A26" s="24" t="s">
        <v>48</v>
      </c>
      <c r="B26" s="25" t="s">
        <v>49</v>
      </c>
      <c r="C26" s="24">
        <v>1</v>
      </c>
      <c r="D26" s="24" t="s">
        <v>10</v>
      </c>
      <c r="E26" s="26">
        <v>7200</v>
      </c>
      <c r="F26" s="26">
        <v>1800</v>
      </c>
      <c r="G26" s="26">
        <v>9000</v>
      </c>
    </row>
    <row r="27" spans="1:7" ht="79.5" customHeight="1">
      <c r="A27" s="30" t="s">
        <v>50</v>
      </c>
      <c r="B27" s="29" t="s">
        <v>100</v>
      </c>
      <c r="C27" s="24">
        <v>1</v>
      </c>
      <c r="D27" s="28" t="s">
        <v>52</v>
      </c>
      <c r="E27" s="26">
        <v>1600</v>
      </c>
      <c r="F27" s="26">
        <v>1400</v>
      </c>
      <c r="G27" s="26">
        <v>3000</v>
      </c>
    </row>
    <row r="28" spans="1:7" ht="60.75" customHeight="1">
      <c r="A28" s="32" t="s">
        <v>53</v>
      </c>
      <c r="B28" s="29" t="s">
        <v>101</v>
      </c>
      <c r="C28" s="24">
        <v>1</v>
      </c>
      <c r="D28" s="28" t="s">
        <v>52</v>
      </c>
      <c r="E28" s="26">
        <v>900</v>
      </c>
      <c r="F28" s="6">
        <v>0</v>
      </c>
      <c r="G28" s="26">
        <v>900</v>
      </c>
    </row>
    <row r="29" spans="1:7" ht="73.5" customHeight="1">
      <c r="A29" s="30" t="s">
        <v>55</v>
      </c>
      <c r="B29" s="29" t="s">
        <v>102</v>
      </c>
      <c r="C29" s="24">
        <v>1</v>
      </c>
      <c r="D29" s="28" t="s">
        <v>52</v>
      </c>
      <c r="E29" s="26">
        <v>1600</v>
      </c>
      <c r="F29" s="26">
        <v>1000</v>
      </c>
      <c r="G29" s="26">
        <v>2600</v>
      </c>
    </row>
    <row r="30" spans="1:7" ht="80.099999999999994" customHeight="1">
      <c r="A30" s="30" t="s">
        <v>57</v>
      </c>
      <c r="B30" s="29" t="s">
        <v>103</v>
      </c>
      <c r="C30" s="24">
        <v>1</v>
      </c>
      <c r="D30" s="28" t="s">
        <v>59</v>
      </c>
      <c r="E30" s="126">
        <v>23100</v>
      </c>
      <c r="F30" s="126"/>
      <c r="G30" s="24">
        <v>23100</v>
      </c>
    </row>
    <row r="31" spans="1:7" ht="33" customHeight="1">
      <c r="A31" s="12"/>
      <c r="B31" s="13" t="s">
        <v>60</v>
      </c>
      <c r="C31" s="14"/>
      <c r="D31" s="14"/>
      <c r="E31" s="15">
        <v>149500</v>
      </c>
      <c r="F31" s="15">
        <v>37900</v>
      </c>
      <c r="G31" s="15">
        <v>187400</v>
      </c>
    </row>
    <row r="32" spans="1:7" ht="24.95" customHeight="1">
      <c r="A32" s="127" t="s">
        <v>61</v>
      </c>
      <c r="B32" s="127"/>
      <c r="C32" s="127"/>
      <c r="D32" s="127"/>
      <c r="E32" s="127"/>
      <c r="F32" s="127"/>
      <c r="G32" s="127"/>
    </row>
    <row r="33" spans="1:7" ht="120" customHeight="1">
      <c r="A33" s="27" t="s">
        <v>62</v>
      </c>
      <c r="B33" s="33" t="s">
        <v>104</v>
      </c>
      <c r="C33" s="27">
        <v>1</v>
      </c>
      <c r="D33" s="27" t="s">
        <v>59</v>
      </c>
      <c r="E33" s="128">
        <v>75200</v>
      </c>
      <c r="F33" s="128"/>
      <c r="G33" s="27">
        <v>75200</v>
      </c>
    </row>
    <row r="34" spans="1:7" ht="120" customHeight="1">
      <c r="A34" s="27" t="s">
        <v>64</v>
      </c>
      <c r="B34" s="33" t="s">
        <v>104</v>
      </c>
      <c r="C34" s="27">
        <v>1</v>
      </c>
      <c r="D34" s="27" t="s">
        <v>59</v>
      </c>
      <c r="E34" s="128">
        <v>99300</v>
      </c>
      <c r="F34" s="128"/>
      <c r="G34" s="27">
        <v>99300</v>
      </c>
    </row>
    <row r="35" spans="1:7" ht="39.950000000000003" customHeight="1">
      <c r="A35" s="30" t="s">
        <v>65</v>
      </c>
      <c r="B35" s="29" t="s">
        <v>66</v>
      </c>
      <c r="C35" s="28">
        <v>1</v>
      </c>
      <c r="D35" s="28" t="s">
        <v>10</v>
      </c>
      <c r="E35" s="34">
        <v>2700</v>
      </c>
      <c r="F35" s="34">
        <v>2200</v>
      </c>
      <c r="G35" s="34">
        <v>4900</v>
      </c>
    </row>
    <row r="36" spans="1:7" ht="39.950000000000003" customHeight="1">
      <c r="A36" s="30" t="s">
        <v>67</v>
      </c>
      <c r="B36" s="29" t="s">
        <v>105</v>
      </c>
      <c r="C36" s="28">
        <v>1</v>
      </c>
      <c r="D36" s="28" t="s">
        <v>10</v>
      </c>
      <c r="E36" s="34">
        <v>4400</v>
      </c>
      <c r="F36" s="34">
        <v>2300</v>
      </c>
      <c r="G36" s="34">
        <v>6700</v>
      </c>
    </row>
    <row r="37" spans="1:7" ht="65.25" customHeight="1">
      <c r="A37" s="30" t="s">
        <v>69</v>
      </c>
      <c r="B37" s="29" t="s">
        <v>70</v>
      </c>
      <c r="C37" s="28">
        <v>1</v>
      </c>
      <c r="D37" s="28" t="s">
        <v>10</v>
      </c>
      <c r="E37" s="128">
        <v>3900</v>
      </c>
      <c r="F37" s="128"/>
      <c r="G37" s="27">
        <v>3900</v>
      </c>
    </row>
    <row r="38" spans="1:7" ht="39.950000000000003" customHeight="1">
      <c r="A38" s="12"/>
      <c r="B38" s="13" t="s">
        <v>60</v>
      </c>
      <c r="C38" s="14"/>
      <c r="D38" s="14"/>
      <c r="E38" s="15">
        <v>185500</v>
      </c>
      <c r="F38" s="15">
        <v>4500</v>
      </c>
      <c r="G38" s="15">
        <v>190000</v>
      </c>
    </row>
    <row r="39" spans="1:7" ht="24.95" customHeight="1">
      <c r="A39" s="127" t="s">
        <v>106</v>
      </c>
      <c r="B39" s="127"/>
      <c r="C39" s="127"/>
      <c r="D39" s="127"/>
      <c r="E39" s="127"/>
      <c r="F39" s="127"/>
      <c r="G39" s="127"/>
    </row>
    <row r="40" spans="1:7" ht="39.950000000000003" customHeight="1">
      <c r="A40" s="27" t="s">
        <v>107</v>
      </c>
      <c r="B40" s="25" t="s">
        <v>108</v>
      </c>
      <c r="C40" s="24">
        <v>1</v>
      </c>
      <c r="D40" s="24" t="s">
        <v>59</v>
      </c>
      <c r="E40" s="126">
        <v>7600</v>
      </c>
      <c r="F40" s="126"/>
      <c r="G40" s="24">
        <v>7600</v>
      </c>
    </row>
    <row r="41" spans="1:7" ht="39.950000000000003" customHeight="1">
      <c r="A41" s="12"/>
      <c r="B41" s="13" t="s">
        <v>60</v>
      </c>
      <c r="C41" s="14"/>
      <c r="D41" s="14"/>
      <c r="E41" s="112">
        <v>7600</v>
      </c>
      <c r="F41" s="112"/>
      <c r="G41" s="14">
        <v>7600</v>
      </c>
    </row>
    <row r="42" spans="1:7" ht="24.95" customHeight="1">
      <c r="A42" s="127" t="s">
        <v>71</v>
      </c>
      <c r="B42" s="129"/>
      <c r="C42" s="129"/>
      <c r="D42" s="129"/>
      <c r="E42" s="129"/>
      <c r="F42" s="129"/>
      <c r="G42" s="129"/>
    </row>
    <row r="43" spans="1:7" ht="39.950000000000003" customHeight="1">
      <c r="A43" s="30" t="s">
        <v>72</v>
      </c>
      <c r="B43" s="29" t="s">
        <v>73</v>
      </c>
      <c r="C43" s="30">
        <v>1</v>
      </c>
      <c r="D43" s="30" t="s">
        <v>74</v>
      </c>
      <c r="E43" s="130">
        <v>100</v>
      </c>
      <c r="F43" s="130" t="e">
        <f>(ROUNDUP(#REF!*1.1,-2))</f>
        <v>#REF!</v>
      </c>
      <c r="G43" s="35">
        <v>100</v>
      </c>
    </row>
    <row r="44" spans="1:7" ht="39.950000000000003" customHeight="1">
      <c r="A44" s="30" t="s">
        <v>75</v>
      </c>
      <c r="B44" s="29" t="s">
        <v>76</v>
      </c>
      <c r="C44" s="30">
        <v>1</v>
      </c>
      <c r="D44" s="30" t="s">
        <v>77</v>
      </c>
      <c r="E44" s="130">
        <v>6300</v>
      </c>
      <c r="F44" s="130"/>
      <c r="G44" s="35">
        <v>6300</v>
      </c>
    </row>
    <row r="45" spans="1:7" ht="39.950000000000003" customHeight="1">
      <c r="A45" s="30" t="s">
        <v>78</v>
      </c>
      <c r="B45" s="29" t="s">
        <v>79</v>
      </c>
      <c r="C45" s="30">
        <v>1</v>
      </c>
      <c r="D45" s="30" t="s">
        <v>10</v>
      </c>
      <c r="E45" s="130">
        <v>20700</v>
      </c>
      <c r="F45" s="130" t="e">
        <f>(ROUNDUP(#REF!*1.1,-2))</f>
        <v>#REF!</v>
      </c>
      <c r="G45" s="35">
        <v>20700</v>
      </c>
    </row>
    <row r="46" spans="1:7" ht="39.950000000000003" customHeight="1">
      <c r="A46" s="28" t="s">
        <v>80</v>
      </c>
      <c r="B46" s="29" t="s">
        <v>81</v>
      </c>
      <c r="C46" s="28">
        <v>1</v>
      </c>
      <c r="D46" s="28" t="s">
        <v>77</v>
      </c>
      <c r="E46" s="130">
        <v>7500</v>
      </c>
      <c r="F46" s="130" t="e">
        <f>(ROUNDUP(#REF!*1.1,-2))</f>
        <v>#REF!</v>
      </c>
      <c r="G46" s="35">
        <v>7500</v>
      </c>
    </row>
    <row r="47" spans="1:7" ht="39.950000000000003" customHeight="1">
      <c r="A47" s="28" t="s">
        <v>80</v>
      </c>
      <c r="B47" s="29" t="s">
        <v>82</v>
      </c>
      <c r="C47" s="28">
        <v>1</v>
      </c>
      <c r="D47" s="28" t="s">
        <v>77</v>
      </c>
      <c r="E47" s="130">
        <v>10200</v>
      </c>
      <c r="F47" s="130" t="e">
        <f>(ROUNDUP(#REF!*1.1,-2))</f>
        <v>#REF!</v>
      </c>
      <c r="G47" s="35">
        <v>10200</v>
      </c>
    </row>
    <row r="48" spans="1:7" ht="28.5" customHeight="1">
      <c r="A48" s="36"/>
      <c r="B48" s="37" t="s">
        <v>60</v>
      </c>
      <c r="C48" s="38"/>
      <c r="D48" s="38"/>
      <c r="E48" s="131">
        <v>44800</v>
      </c>
      <c r="F48" s="131"/>
      <c r="G48" s="39">
        <v>44800</v>
      </c>
    </row>
    <row r="49" spans="1:8" s="40" customFormat="1" ht="24.95" customHeight="1">
      <c r="A49" s="132" t="s">
        <v>83</v>
      </c>
      <c r="B49" s="133"/>
      <c r="C49" s="133"/>
      <c r="D49" s="133"/>
      <c r="E49" s="134"/>
      <c r="F49" s="135"/>
      <c r="G49" s="136"/>
    </row>
    <row r="50" spans="1:8" ht="132.75" hidden="1" customHeight="1">
      <c r="A50" s="137" t="s">
        <v>109</v>
      </c>
      <c r="B50" s="137"/>
      <c r="C50" s="137"/>
      <c r="D50" s="137"/>
      <c r="E50" s="137"/>
      <c r="F50" s="137"/>
      <c r="G50" s="137"/>
    </row>
    <row r="51" spans="1:8">
      <c r="H51" s="11" t="s">
        <v>110</v>
      </c>
    </row>
    <row r="52" spans="1:8" ht="15" customHeight="1">
      <c r="A52" s="41" t="s">
        <v>111</v>
      </c>
      <c r="D52" s="138" t="s">
        <v>112</v>
      </c>
      <c r="E52" s="138"/>
      <c r="F52" s="138"/>
      <c r="G52" s="138"/>
    </row>
  </sheetData>
  <mergeCells count="21">
    <mergeCell ref="D52:G52"/>
    <mergeCell ref="E47:F47"/>
    <mergeCell ref="E48:F48"/>
    <mergeCell ref="A49:D49"/>
    <mergeCell ref="E49:G49"/>
    <mergeCell ref="A50:G50"/>
    <mergeCell ref="A42:G42"/>
    <mergeCell ref="E43:F43"/>
    <mergeCell ref="E44:F44"/>
    <mergeCell ref="E45:F45"/>
    <mergeCell ref="E46:F46"/>
    <mergeCell ref="E34:F34"/>
    <mergeCell ref="E37:F37"/>
    <mergeCell ref="A39:G39"/>
    <mergeCell ref="E40:F40"/>
    <mergeCell ref="E41:F41"/>
    <mergeCell ref="A1:G1"/>
    <mergeCell ref="A2:G2"/>
    <mergeCell ref="E30:F30"/>
    <mergeCell ref="A32:G32"/>
    <mergeCell ref="E33:F33"/>
  </mergeCells>
  <pageMargins left="0.59055118110236249" right="0.59055118110236249" top="0.98425196850393704" bottom="0.98425196850393704" header="0.51181102362204722" footer="0.51181102362204722"/>
  <pageSetup paperSize="9" scale="61" orientation="portrait" horizontalDpi="360" verticalDpi="36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0"/>
  <sheetViews>
    <sheetView topLeftCell="A43" workbookViewId="0">
      <selection activeCell="K45" sqref="K45"/>
    </sheetView>
  </sheetViews>
  <sheetFormatPr defaultColWidth="8.85546875" defaultRowHeight="15"/>
  <cols>
    <col min="1" max="1" width="39.140625" customWidth="1"/>
    <col min="2" max="2" width="45.140625" customWidth="1"/>
    <col min="3" max="3" width="10.42578125" customWidth="1"/>
    <col min="4" max="4" width="10" customWidth="1"/>
    <col min="5" max="6" width="9.140625" customWidth="1"/>
    <col min="7" max="7" width="9.85546875" customWidth="1"/>
    <col min="8" max="8" width="8.42578125" customWidth="1"/>
    <col min="9" max="9" width="10.7109375" customWidth="1"/>
  </cols>
  <sheetData>
    <row r="1" spans="1:9" ht="60.75" customHeight="1">
      <c r="A1" s="139"/>
      <c r="B1" s="140"/>
      <c r="C1" s="140"/>
      <c r="D1" s="140"/>
      <c r="E1" s="140"/>
      <c r="F1" s="140"/>
      <c r="G1" s="140"/>
      <c r="H1" s="140"/>
      <c r="I1" s="141"/>
    </row>
    <row r="2" spans="1:9" ht="39.75" customHeight="1">
      <c r="A2" s="142" t="s">
        <v>113</v>
      </c>
      <c r="B2" s="108"/>
      <c r="C2" s="108"/>
      <c r="D2" s="108"/>
      <c r="E2" s="108"/>
      <c r="F2" s="108"/>
      <c r="G2" s="108"/>
      <c r="H2" s="108"/>
      <c r="I2" s="143"/>
    </row>
    <row r="3" spans="1:9" ht="25.5">
      <c r="A3" s="42" t="s">
        <v>1</v>
      </c>
      <c r="B3" s="43" t="s">
        <v>2</v>
      </c>
      <c r="C3" s="44" t="s">
        <v>3</v>
      </c>
      <c r="D3" s="45" t="s">
        <v>4</v>
      </c>
      <c r="E3" s="46" t="s">
        <v>114</v>
      </c>
      <c r="F3" s="46" t="s">
        <v>115</v>
      </c>
      <c r="G3" s="45" t="s">
        <v>116</v>
      </c>
      <c r="H3" s="45" t="s">
        <v>117</v>
      </c>
      <c r="I3" s="47" t="s">
        <v>118</v>
      </c>
    </row>
    <row r="4" spans="1:9" ht="45" customHeight="1">
      <c r="A4" s="48" t="s">
        <v>88</v>
      </c>
      <c r="B4" s="49" t="s">
        <v>119</v>
      </c>
      <c r="C4" s="50">
        <v>25</v>
      </c>
      <c r="D4" s="50" t="s">
        <v>10</v>
      </c>
      <c r="E4" s="51">
        <v>2070</v>
      </c>
      <c r="F4" s="51">
        <v>1035</v>
      </c>
      <c r="G4" s="50">
        <f t="shared" ref="G4:G29" si="0">C4*E4</f>
        <v>51750</v>
      </c>
      <c r="H4" s="50">
        <f t="shared" ref="H4:H28" si="1">C4*F4</f>
        <v>25875</v>
      </c>
      <c r="I4" s="52">
        <f t="shared" ref="I4:I15" si="2">SUM(G4:H4)</f>
        <v>77625</v>
      </c>
    </row>
    <row r="5" spans="1:9" ht="43.5" customHeight="1">
      <c r="A5" s="53" t="s">
        <v>120</v>
      </c>
      <c r="B5" s="49" t="s">
        <v>119</v>
      </c>
      <c r="C5" s="50"/>
      <c r="D5" s="50" t="s">
        <v>10</v>
      </c>
      <c r="E5" s="51">
        <v>172</v>
      </c>
      <c r="F5" s="51">
        <v>172</v>
      </c>
      <c r="G5" s="50">
        <f t="shared" si="0"/>
        <v>0</v>
      </c>
      <c r="H5" s="50">
        <f t="shared" si="1"/>
        <v>0</v>
      </c>
      <c r="I5" s="52">
        <f t="shared" si="2"/>
        <v>0</v>
      </c>
    </row>
    <row r="6" spans="1:9" ht="43.5" customHeight="1">
      <c r="A6" s="54" t="s">
        <v>13</v>
      </c>
      <c r="B6" s="5" t="s">
        <v>121</v>
      </c>
      <c r="C6" s="4">
        <v>14</v>
      </c>
      <c r="D6" s="4" t="s">
        <v>10</v>
      </c>
      <c r="E6" s="55">
        <v>1840</v>
      </c>
      <c r="F6" s="55">
        <v>1035</v>
      </c>
      <c r="G6" s="4">
        <f t="shared" si="0"/>
        <v>25760</v>
      </c>
      <c r="H6" s="4">
        <f t="shared" si="1"/>
        <v>14490</v>
      </c>
      <c r="I6" s="56">
        <f t="shared" si="2"/>
        <v>40250</v>
      </c>
    </row>
    <row r="7" spans="1:9" ht="47.25" customHeight="1">
      <c r="A7" s="57" t="s">
        <v>15</v>
      </c>
      <c r="B7" s="5" t="s">
        <v>121</v>
      </c>
      <c r="C7" s="4"/>
      <c r="D7" s="4" t="s">
        <v>10</v>
      </c>
      <c r="E7" s="55">
        <v>575</v>
      </c>
      <c r="F7" s="55">
        <v>402</v>
      </c>
      <c r="G7" s="4">
        <f t="shared" si="0"/>
        <v>0</v>
      </c>
      <c r="H7" s="4">
        <f t="shared" si="1"/>
        <v>0</v>
      </c>
      <c r="I7" s="56">
        <f t="shared" si="2"/>
        <v>0</v>
      </c>
    </row>
    <row r="8" spans="1:9" ht="51" customHeight="1">
      <c r="A8" s="57" t="s">
        <v>17</v>
      </c>
      <c r="B8" s="5" t="s">
        <v>121</v>
      </c>
      <c r="C8" s="4">
        <v>2</v>
      </c>
      <c r="D8" s="4" t="s">
        <v>10</v>
      </c>
      <c r="E8" s="55">
        <v>1840</v>
      </c>
      <c r="F8" s="55">
        <v>1035</v>
      </c>
      <c r="G8" s="4">
        <f t="shared" si="0"/>
        <v>3680</v>
      </c>
      <c r="H8" s="4">
        <f t="shared" si="1"/>
        <v>2070</v>
      </c>
      <c r="I8" s="56">
        <f t="shared" si="2"/>
        <v>5750</v>
      </c>
    </row>
    <row r="9" spans="1:9" ht="58.5" customHeight="1">
      <c r="A9" s="57" t="s">
        <v>18</v>
      </c>
      <c r="B9" s="5" t="s">
        <v>121</v>
      </c>
      <c r="C9" s="4">
        <v>4</v>
      </c>
      <c r="D9" s="4" t="s">
        <v>10</v>
      </c>
      <c r="E9" s="55">
        <v>609</v>
      </c>
      <c r="F9" s="55">
        <v>402</v>
      </c>
      <c r="G9" s="4">
        <f t="shared" si="0"/>
        <v>2436</v>
      </c>
      <c r="H9" s="4">
        <f t="shared" si="1"/>
        <v>1608</v>
      </c>
      <c r="I9" s="56">
        <f t="shared" si="2"/>
        <v>4044</v>
      </c>
    </row>
    <row r="10" spans="1:9" ht="48.75" customHeight="1">
      <c r="A10" s="57" t="s">
        <v>19</v>
      </c>
      <c r="B10" s="5" t="s">
        <v>122</v>
      </c>
      <c r="C10" s="4">
        <v>14</v>
      </c>
      <c r="D10" s="4" t="s">
        <v>10</v>
      </c>
      <c r="E10" s="55">
        <v>1725</v>
      </c>
      <c r="F10" s="55">
        <v>1035</v>
      </c>
      <c r="G10" s="4">
        <f t="shared" si="0"/>
        <v>24150</v>
      </c>
      <c r="H10" s="4">
        <f t="shared" si="1"/>
        <v>14490</v>
      </c>
      <c r="I10" s="56">
        <f t="shared" si="2"/>
        <v>38640</v>
      </c>
    </row>
    <row r="11" spans="1:9" ht="46.5" customHeight="1">
      <c r="A11" s="57" t="s">
        <v>29</v>
      </c>
      <c r="B11" s="5" t="s">
        <v>122</v>
      </c>
      <c r="C11" s="4">
        <v>2</v>
      </c>
      <c r="D11" s="4" t="s">
        <v>10</v>
      </c>
      <c r="E11" s="55">
        <v>1840</v>
      </c>
      <c r="F11" s="55">
        <v>1092</v>
      </c>
      <c r="G11" s="4">
        <f t="shared" si="0"/>
        <v>3680</v>
      </c>
      <c r="H11" s="4">
        <f t="shared" si="1"/>
        <v>2184</v>
      </c>
      <c r="I11" s="56">
        <f t="shared" si="2"/>
        <v>5864</v>
      </c>
    </row>
    <row r="12" spans="1:9" ht="60.75" customHeight="1">
      <c r="A12" s="58" t="s">
        <v>21</v>
      </c>
      <c r="B12" s="5" t="s">
        <v>22</v>
      </c>
      <c r="C12" s="4"/>
      <c r="D12" s="4" t="s">
        <v>10</v>
      </c>
      <c r="E12" s="55">
        <v>5175</v>
      </c>
      <c r="F12" s="55">
        <v>690</v>
      </c>
      <c r="G12" s="4">
        <f t="shared" si="0"/>
        <v>0</v>
      </c>
      <c r="H12" s="4">
        <f t="shared" si="1"/>
        <v>0</v>
      </c>
      <c r="I12" s="56">
        <f t="shared" si="2"/>
        <v>0</v>
      </c>
    </row>
    <row r="13" spans="1:9" ht="63.75" customHeight="1">
      <c r="A13" s="58" t="s">
        <v>23</v>
      </c>
      <c r="B13" s="5" t="s">
        <v>24</v>
      </c>
      <c r="C13" s="4"/>
      <c r="D13" s="4" t="s">
        <v>10</v>
      </c>
      <c r="E13" s="55">
        <v>5865</v>
      </c>
      <c r="F13" s="55">
        <v>690</v>
      </c>
      <c r="G13" s="4">
        <f t="shared" si="0"/>
        <v>0</v>
      </c>
      <c r="H13" s="4">
        <f t="shared" si="1"/>
        <v>0</v>
      </c>
      <c r="I13" s="56">
        <f t="shared" si="2"/>
        <v>0</v>
      </c>
    </row>
    <row r="14" spans="1:9" ht="53.25" customHeight="1">
      <c r="A14" s="58" t="s">
        <v>25</v>
      </c>
      <c r="B14" s="5" t="s">
        <v>26</v>
      </c>
      <c r="C14" s="4"/>
      <c r="D14" s="4" t="s">
        <v>10</v>
      </c>
      <c r="E14" s="55">
        <v>6325</v>
      </c>
      <c r="F14" s="55">
        <v>690</v>
      </c>
      <c r="G14" s="4">
        <f t="shared" si="0"/>
        <v>0</v>
      </c>
      <c r="H14" s="4">
        <f t="shared" si="1"/>
        <v>0</v>
      </c>
      <c r="I14" s="56">
        <f t="shared" si="2"/>
        <v>0</v>
      </c>
    </row>
    <row r="15" spans="1:9" ht="58.5" customHeight="1">
      <c r="A15" s="58" t="s">
        <v>27</v>
      </c>
      <c r="B15" s="5" t="s">
        <v>28</v>
      </c>
      <c r="C15" s="4"/>
      <c r="D15" s="4" t="s">
        <v>10</v>
      </c>
      <c r="E15" s="55">
        <v>6900</v>
      </c>
      <c r="F15" s="55">
        <v>690</v>
      </c>
      <c r="G15" s="4">
        <f t="shared" si="0"/>
        <v>0</v>
      </c>
      <c r="H15" s="4">
        <f t="shared" si="1"/>
        <v>0</v>
      </c>
      <c r="I15" s="56">
        <f t="shared" si="2"/>
        <v>0</v>
      </c>
    </row>
    <row r="16" spans="1:9" ht="36.75" customHeight="1">
      <c r="A16" s="53" t="s">
        <v>31</v>
      </c>
      <c r="B16" s="49" t="s">
        <v>32</v>
      </c>
      <c r="C16" s="50"/>
      <c r="D16" s="50" t="s">
        <v>10</v>
      </c>
      <c r="E16" s="51">
        <v>12190</v>
      </c>
      <c r="F16" s="51">
        <v>4370</v>
      </c>
      <c r="G16" s="50">
        <f t="shared" si="0"/>
        <v>0</v>
      </c>
      <c r="H16" s="50">
        <f t="shared" si="1"/>
        <v>0</v>
      </c>
      <c r="I16" s="52">
        <f t="shared" ref="I16:I28" si="3">SUM(G16:H16)</f>
        <v>0</v>
      </c>
    </row>
    <row r="17" spans="1:9" ht="58.5" customHeight="1">
      <c r="A17" s="53" t="s">
        <v>33</v>
      </c>
      <c r="B17" s="49" t="s">
        <v>123</v>
      </c>
      <c r="C17" s="50">
        <v>3</v>
      </c>
      <c r="D17" s="50" t="s">
        <v>10</v>
      </c>
      <c r="E17" s="51">
        <v>1552</v>
      </c>
      <c r="F17" s="51">
        <v>920</v>
      </c>
      <c r="G17" s="50">
        <f t="shared" si="0"/>
        <v>4656</v>
      </c>
      <c r="H17" s="50">
        <f t="shared" si="1"/>
        <v>2760</v>
      </c>
      <c r="I17" s="52">
        <f t="shared" si="3"/>
        <v>7416</v>
      </c>
    </row>
    <row r="18" spans="1:9" ht="78" customHeight="1">
      <c r="A18" s="57" t="s">
        <v>35</v>
      </c>
      <c r="B18" s="5" t="s">
        <v>124</v>
      </c>
      <c r="C18" s="50">
        <v>6</v>
      </c>
      <c r="D18" s="4" t="s">
        <v>10</v>
      </c>
      <c r="E18" s="55">
        <v>1840</v>
      </c>
      <c r="F18" s="55">
        <v>920</v>
      </c>
      <c r="G18" s="4">
        <f t="shared" si="0"/>
        <v>11040</v>
      </c>
      <c r="H18" s="4">
        <f t="shared" si="1"/>
        <v>5520</v>
      </c>
      <c r="I18" s="56">
        <f t="shared" si="3"/>
        <v>16560</v>
      </c>
    </row>
    <row r="19" spans="1:9" ht="79.5" customHeight="1">
      <c r="A19" s="57" t="s">
        <v>37</v>
      </c>
      <c r="B19" s="5" t="s">
        <v>125</v>
      </c>
      <c r="C19" s="50">
        <v>1</v>
      </c>
      <c r="D19" s="4" t="s">
        <v>10</v>
      </c>
      <c r="E19" s="55">
        <v>6207</v>
      </c>
      <c r="F19" s="55">
        <v>1265</v>
      </c>
      <c r="G19" s="4">
        <f t="shared" si="0"/>
        <v>6207</v>
      </c>
      <c r="H19" s="4">
        <f t="shared" si="1"/>
        <v>1265</v>
      </c>
      <c r="I19" s="56">
        <f t="shared" si="3"/>
        <v>7472</v>
      </c>
    </row>
    <row r="20" spans="1:9" ht="49.5" customHeight="1">
      <c r="A20" s="57" t="s">
        <v>39</v>
      </c>
      <c r="B20" s="5" t="s">
        <v>126</v>
      </c>
      <c r="C20" s="4">
        <v>4</v>
      </c>
      <c r="D20" s="4" t="s">
        <v>10</v>
      </c>
      <c r="E20" s="55">
        <v>1782</v>
      </c>
      <c r="F20" s="55">
        <v>1035</v>
      </c>
      <c r="G20" s="4">
        <f t="shared" si="0"/>
        <v>7128</v>
      </c>
      <c r="H20" s="4">
        <f t="shared" si="1"/>
        <v>4140</v>
      </c>
      <c r="I20" s="56">
        <f t="shared" si="3"/>
        <v>11268</v>
      </c>
    </row>
    <row r="21" spans="1:9" ht="68.25" customHeight="1">
      <c r="A21" s="57" t="s">
        <v>41</v>
      </c>
      <c r="B21" s="5" t="s">
        <v>127</v>
      </c>
      <c r="C21" s="4"/>
      <c r="D21" s="4" t="s">
        <v>10</v>
      </c>
      <c r="E21" s="55">
        <v>1782</v>
      </c>
      <c r="F21" s="55">
        <v>1035</v>
      </c>
      <c r="G21" s="4">
        <f t="shared" si="0"/>
        <v>0</v>
      </c>
      <c r="H21" s="4">
        <f t="shared" si="1"/>
        <v>0</v>
      </c>
      <c r="I21" s="56">
        <f t="shared" si="3"/>
        <v>0</v>
      </c>
    </row>
    <row r="22" spans="1:9" ht="39.75" customHeight="1">
      <c r="A22" s="57" t="s">
        <v>98</v>
      </c>
      <c r="B22" s="5" t="s">
        <v>128</v>
      </c>
      <c r="C22" s="4"/>
      <c r="D22" s="4" t="s">
        <v>10</v>
      </c>
      <c r="E22" s="55">
        <v>1518</v>
      </c>
      <c r="F22" s="55">
        <v>920</v>
      </c>
      <c r="G22" s="4">
        <f t="shared" si="0"/>
        <v>0</v>
      </c>
      <c r="H22" s="4">
        <f t="shared" si="1"/>
        <v>0</v>
      </c>
      <c r="I22" s="56">
        <f t="shared" si="3"/>
        <v>0</v>
      </c>
    </row>
    <row r="23" spans="1:9" ht="63.75" customHeight="1">
      <c r="A23" s="53" t="s">
        <v>43</v>
      </c>
      <c r="B23" s="49" t="s">
        <v>44</v>
      </c>
      <c r="C23" s="50"/>
      <c r="D23" s="50" t="s">
        <v>10</v>
      </c>
      <c r="E23" s="51">
        <v>2182</v>
      </c>
      <c r="F23" s="51">
        <v>1265</v>
      </c>
      <c r="G23" s="50">
        <f t="shared" si="0"/>
        <v>0</v>
      </c>
      <c r="H23" s="50">
        <f t="shared" si="1"/>
        <v>0</v>
      </c>
      <c r="I23" s="52">
        <f t="shared" si="3"/>
        <v>0</v>
      </c>
    </row>
    <row r="24" spans="1:9" ht="75" customHeight="1">
      <c r="A24" s="53" t="s">
        <v>45</v>
      </c>
      <c r="B24" s="49" t="s">
        <v>46</v>
      </c>
      <c r="C24" s="50"/>
      <c r="D24" s="50" t="s">
        <v>10</v>
      </c>
      <c r="E24" s="51">
        <v>5865</v>
      </c>
      <c r="F24" s="51">
        <v>920</v>
      </c>
      <c r="G24" s="50">
        <f t="shared" si="0"/>
        <v>0</v>
      </c>
      <c r="H24" s="50">
        <f t="shared" si="1"/>
        <v>0</v>
      </c>
      <c r="I24" s="52">
        <f t="shared" si="3"/>
        <v>0</v>
      </c>
    </row>
    <row r="25" spans="1:9" ht="74.25" customHeight="1">
      <c r="A25" s="53" t="s">
        <v>47</v>
      </c>
      <c r="B25" s="49" t="s">
        <v>46</v>
      </c>
      <c r="C25" s="50"/>
      <c r="D25" s="50" t="s">
        <v>10</v>
      </c>
      <c r="E25" s="51">
        <v>7613</v>
      </c>
      <c r="F25" s="51">
        <v>1725</v>
      </c>
      <c r="G25" s="50">
        <f t="shared" si="0"/>
        <v>0</v>
      </c>
      <c r="H25" s="50">
        <f t="shared" si="1"/>
        <v>0</v>
      </c>
      <c r="I25" s="52">
        <f t="shared" si="3"/>
        <v>0</v>
      </c>
    </row>
    <row r="26" spans="1:9" ht="61.5" customHeight="1">
      <c r="A26" s="48" t="s">
        <v>48</v>
      </c>
      <c r="B26" s="49" t="s">
        <v>49</v>
      </c>
      <c r="C26" s="50"/>
      <c r="D26" s="50" t="s">
        <v>10</v>
      </c>
      <c r="E26" s="51">
        <v>5978</v>
      </c>
      <c r="F26" s="51">
        <v>1260</v>
      </c>
      <c r="G26" s="50">
        <f t="shared" si="0"/>
        <v>0</v>
      </c>
      <c r="H26" s="50">
        <f>C26*F26</f>
        <v>0</v>
      </c>
      <c r="I26" s="52">
        <f t="shared" si="3"/>
        <v>0</v>
      </c>
    </row>
    <row r="27" spans="1:9" ht="56.25" customHeight="1">
      <c r="A27" s="57" t="s">
        <v>129</v>
      </c>
      <c r="B27" s="5" t="s">
        <v>130</v>
      </c>
      <c r="C27" s="4">
        <v>10</v>
      </c>
      <c r="D27" s="4" t="s">
        <v>52</v>
      </c>
      <c r="E27" s="55">
        <v>1035</v>
      </c>
      <c r="F27" s="55">
        <v>920</v>
      </c>
      <c r="G27" s="4">
        <f t="shared" si="0"/>
        <v>10350</v>
      </c>
      <c r="H27" s="4">
        <f t="shared" si="1"/>
        <v>9200</v>
      </c>
      <c r="I27" s="56">
        <f t="shared" si="3"/>
        <v>19550</v>
      </c>
    </row>
    <row r="28" spans="1:9" ht="63" customHeight="1">
      <c r="A28" s="57" t="s">
        <v>55</v>
      </c>
      <c r="B28" s="5" t="s">
        <v>131</v>
      </c>
      <c r="C28" s="4"/>
      <c r="D28" s="4" t="s">
        <v>52</v>
      </c>
      <c r="E28" s="55">
        <v>747</v>
      </c>
      <c r="F28" s="55">
        <v>621</v>
      </c>
      <c r="G28" s="4">
        <f t="shared" si="0"/>
        <v>0</v>
      </c>
      <c r="H28" s="4">
        <f t="shared" si="1"/>
        <v>0</v>
      </c>
      <c r="I28" s="56">
        <f t="shared" si="3"/>
        <v>0</v>
      </c>
    </row>
    <row r="29" spans="1:9" ht="70.5" customHeight="1">
      <c r="A29" s="59" t="s">
        <v>57</v>
      </c>
      <c r="B29" s="60" t="s">
        <v>103</v>
      </c>
      <c r="C29" s="61">
        <v>1</v>
      </c>
      <c r="D29" s="61" t="s">
        <v>59</v>
      </c>
      <c r="E29" s="144">
        <v>19200</v>
      </c>
      <c r="F29" s="144"/>
      <c r="G29" s="145">
        <f t="shared" si="0"/>
        <v>19200</v>
      </c>
      <c r="H29" s="145"/>
      <c r="I29" s="62">
        <f>SUM(G29)</f>
        <v>19200</v>
      </c>
    </row>
    <row r="30" spans="1:9" ht="47.25" customHeight="1">
      <c r="A30" s="63"/>
      <c r="B30" s="64" t="s">
        <v>60</v>
      </c>
      <c r="C30" s="65"/>
      <c r="D30" s="65"/>
      <c r="E30" s="66"/>
      <c r="F30" s="66"/>
      <c r="G30" s="65">
        <f>SUM(G4:G26)+G29</f>
        <v>159687</v>
      </c>
      <c r="H30" s="65">
        <f>SUM(H4:H26)</f>
        <v>74402</v>
      </c>
      <c r="I30" s="67">
        <f>SUM(I4:I29)</f>
        <v>253639</v>
      </c>
    </row>
    <row r="31" spans="1:9" ht="21">
      <c r="A31" s="146" t="s">
        <v>61</v>
      </c>
      <c r="B31" s="147"/>
      <c r="C31" s="147"/>
      <c r="D31" s="147"/>
      <c r="E31" s="147"/>
      <c r="F31" s="147"/>
      <c r="G31" s="147"/>
      <c r="H31" s="147"/>
      <c r="I31" s="148"/>
    </row>
    <row r="32" spans="1:9" ht="113.25" customHeight="1">
      <c r="A32" s="53" t="s">
        <v>62</v>
      </c>
      <c r="B32" s="68" t="s">
        <v>104</v>
      </c>
      <c r="C32" s="69">
        <v>1</v>
      </c>
      <c r="D32" s="69" t="s">
        <v>59</v>
      </c>
      <c r="E32" s="149">
        <v>69500</v>
      </c>
      <c r="F32" s="149"/>
      <c r="G32" s="150">
        <f t="shared" ref="G32:G33" si="4">E32</f>
        <v>69500</v>
      </c>
      <c r="H32" s="150"/>
      <c r="I32" s="70">
        <f t="shared" ref="I32:I33" si="5">G32*C32</f>
        <v>69500</v>
      </c>
    </row>
    <row r="33" spans="1:9" ht="111" customHeight="1">
      <c r="A33" s="53" t="s">
        <v>64</v>
      </c>
      <c r="B33" s="68" t="s">
        <v>104</v>
      </c>
      <c r="C33" s="69"/>
      <c r="D33" s="69" t="s">
        <v>59</v>
      </c>
      <c r="E33" s="151">
        <v>92700</v>
      </c>
      <c r="F33" s="152"/>
      <c r="G33" s="153">
        <f t="shared" si="4"/>
        <v>92700</v>
      </c>
      <c r="H33" s="154"/>
      <c r="I33" s="70">
        <f t="shared" si="5"/>
        <v>0</v>
      </c>
    </row>
    <row r="34" spans="1:9" ht="47.25" customHeight="1">
      <c r="A34" s="57" t="s">
        <v>65</v>
      </c>
      <c r="B34" s="5" t="s">
        <v>66</v>
      </c>
      <c r="C34" s="4">
        <v>1</v>
      </c>
      <c r="D34" s="4" t="s">
        <v>10</v>
      </c>
      <c r="E34" s="55">
        <v>1840</v>
      </c>
      <c r="F34" s="55">
        <v>1000</v>
      </c>
      <c r="G34" s="4">
        <f t="shared" ref="G34:G36" si="6">C34*E34</f>
        <v>1840</v>
      </c>
      <c r="H34" s="4">
        <f t="shared" ref="H34:H35" si="7">C34*F34</f>
        <v>1000</v>
      </c>
      <c r="I34" s="56">
        <f t="shared" ref="I34:I35" si="8">SUM(G34:H34)</f>
        <v>2840</v>
      </c>
    </row>
    <row r="35" spans="1:9" ht="41.25" customHeight="1">
      <c r="A35" s="57" t="s">
        <v>67</v>
      </c>
      <c r="B35" s="5" t="s">
        <v>105</v>
      </c>
      <c r="C35" s="4">
        <v>1</v>
      </c>
      <c r="D35" s="4" t="s">
        <v>10</v>
      </c>
      <c r="E35" s="55">
        <v>3450</v>
      </c>
      <c r="F35" s="55">
        <v>1552</v>
      </c>
      <c r="G35" s="4">
        <f t="shared" si="6"/>
        <v>3450</v>
      </c>
      <c r="H35" s="4">
        <f t="shared" si="7"/>
        <v>1552</v>
      </c>
      <c r="I35" s="56">
        <f t="shared" si="8"/>
        <v>5002</v>
      </c>
    </row>
    <row r="36" spans="1:9" ht="49.5" customHeight="1">
      <c r="A36" s="57" t="s">
        <v>69</v>
      </c>
      <c r="B36" s="5" t="s">
        <v>132</v>
      </c>
      <c r="C36" s="4">
        <v>1</v>
      </c>
      <c r="D36" s="4" t="s">
        <v>10</v>
      </c>
      <c r="E36" s="155">
        <v>2300</v>
      </c>
      <c r="F36" s="155"/>
      <c r="G36" s="109">
        <f t="shared" si="6"/>
        <v>2300</v>
      </c>
      <c r="H36" s="109"/>
      <c r="I36" s="56">
        <f>SUM(G36)</f>
        <v>2300</v>
      </c>
    </row>
    <row r="37" spans="1:9" ht="29.25" customHeight="1">
      <c r="A37" s="63"/>
      <c r="B37" s="64" t="s">
        <v>60</v>
      </c>
      <c r="C37" s="65"/>
      <c r="D37" s="65"/>
      <c r="E37" s="66"/>
      <c r="F37" s="66"/>
      <c r="G37" s="65">
        <f>SUM(G32:H36)</f>
        <v>172342</v>
      </c>
      <c r="H37" s="65" t="s">
        <v>110</v>
      </c>
      <c r="I37" s="67">
        <f>SUM(I32:I36)</f>
        <v>79642</v>
      </c>
    </row>
    <row r="38" spans="1:9" ht="21">
      <c r="A38" s="156" t="s">
        <v>106</v>
      </c>
      <c r="B38" s="157"/>
      <c r="C38" s="157"/>
      <c r="D38" s="157"/>
      <c r="E38" s="157"/>
      <c r="F38" s="157"/>
      <c r="G38" s="157"/>
      <c r="H38" s="157"/>
      <c r="I38" s="158"/>
    </row>
    <row r="39" spans="1:9" ht="54.75" customHeight="1">
      <c r="A39" s="53" t="s">
        <v>107</v>
      </c>
      <c r="B39" s="49" t="s">
        <v>133</v>
      </c>
      <c r="C39" s="50">
        <v>1</v>
      </c>
      <c r="D39" s="50" t="s">
        <v>59</v>
      </c>
      <c r="E39" s="151">
        <f>(C4+C5+C10+C11+C16+C22)*900</f>
        <v>36900</v>
      </c>
      <c r="F39" s="152"/>
      <c r="G39" s="153">
        <f>C39*E39</f>
        <v>36900</v>
      </c>
      <c r="H39" s="154"/>
      <c r="I39" s="52">
        <f>SUM(G39)</f>
        <v>36900</v>
      </c>
    </row>
    <row r="40" spans="1:9" ht="31.5" customHeight="1">
      <c r="A40" s="63"/>
      <c r="B40" s="64" t="s">
        <v>60</v>
      </c>
      <c r="C40" s="65"/>
      <c r="D40" s="65"/>
      <c r="E40" s="66"/>
      <c r="F40" s="66"/>
      <c r="G40" s="65">
        <f>G39</f>
        <v>36900</v>
      </c>
      <c r="H40" s="65" t="s">
        <v>110</v>
      </c>
      <c r="I40" s="67">
        <f>I39</f>
        <v>36900</v>
      </c>
    </row>
    <row r="41" spans="1:9">
      <c r="A41" s="159" t="s">
        <v>71</v>
      </c>
      <c r="B41" s="160"/>
      <c r="C41" s="160"/>
      <c r="D41" s="160"/>
      <c r="E41" s="160"/>
      <c r="F41" s="160"/>
      <c r="G41" s="160"/>
      <c r="H41" s="160"/>
      <c r="I41" s="161"/>
    </row>
    <row r="42" spans="1:9" ht="45" customHeight="1">
      <c r="A42" s="57" t="s">
        <v>72</v>
      </c>
      <c r="B42" s="5" t="s">
        <v>73</v>
      </c>
      <c r="C42" s="7"/>
      <c r="D42" s="7" t="s">
        <v>74</v>
      </c>
      <c r="E42" s="162">
        <v>70</v>
      </c>
      <c r="F42" s="163"/>
      <c r="G42" s="164">
        <f t="shared" ref="G42:G46" si="9">C42*E42</f>
        <v>0</v>
      </c>
      <c r="H42" s="165"/>
      <c r="I42" s="71">
        <f>SUM(G42)</f>
        <v>0</v>
      </c>
    </row>
    <row r="43" spans="1:9" ht="54" customHeight="1">
      <c r="A43" s="57" t="s">
        <v>75</v>
      </c>
      <c r="B43" s="5" t="s">
        <v>76</v>
      </c>
      <c r="C43" s="7"/>
      <c r="D43" s="7" t="s">
        <v>77</v>
      </c>
      <c r="E43" s="162">
        <v>4500</v>
      </c>
      <c r="F43" s="163"/>
      <c r="G43" s="164">
        <f t="shared" si="9"/>
        <v>0</v>
      </c>
      <c r="H43" s="165"/>
      <c r="I43" s="71">
        <f>G43</f>
        <v>0</v>
      </c>
    </row>
    <row r="44" spans="1:9" ht="37.5" customHeight="1">
      <c r="A44" s="57" t="s">
        <v>78</v>
      </c>
      <c r="B44" s="5" t="s">
        <v>79</v>
      </c>
      <c r="C44" s="7"/>
      <c r="D44" s="7" t="s">
        <v>10</v>
      </c>
      <c r="E44" s="162">
        <v>15000</v>
      </c>
      <c r="F44" s="163"/>
      <c r="G44" s="164">
        <f t="shared" si="9"/>
        <v>0</v>
      </c>
      <c r="H44" s="165"/>
      <c r="I44" s="71">
        <f t="shared" ref="I44:I46" si="10">SUM(G44)</f>
        <v>0</v>
      </c>
    </row>
    <row r="45" spans="1:9" ht="36" customHeight="1">
      <c r="A45" s="54" t="s">
        <v>80</v>
      </c>
      <c r="B45" s="5" t="s">
        <v>81</v>
      </c>
      <c r="C45" s="4">
        <v>1</v>
      </c>
      <c r="D45" s="4" t="s">
        <v>77</v>
      </c>
      <c r="E45" s="166">
        <v>5200</v>
      </c>
      <c r="F45" s="167"/>
      <c r="G45" s="168">
        <f t="shared" si="9"/>
        <v>5200</v>
      </c>
      <c r="H45" s="169"/>
      <c r="I45" s="56">
        <f t="shared" si="10"/>
        <v>5200</v>
      </c>
    </row>
    <row r="46" spans="1:9" ht="48" customHeight="1">
      <c r="A46" s="54" t="s">
        <v>80</v>
      </c>
      <c r="B46" s="5" t="s">
        <v>82</v>
      </c>
      <c r="C46" s="4"/>
      <c r="D46" s="4" t="s">
        <v>77</v>
      </c>
      <c r="E46" s="166">
        <v>7500</v>
      </c>
      <c r="F46" s="167"/>
      <c r="G46" s="168">
        <f t="shared" si="9"/>
        <v>0</v>
      </c>
      <c r="H46" s="169"/>
      <c r="I46" s="56">
        <f t="shared" si="10"/>
        <v>0</v>
      </c>
    </row>
    <row r="47" spans="1:9" ht="34.5" customHeight="1">
      <c r="A47" s="73"/>
      <c r="B47" s="74" t="s">
        <v>60</v>
      </c>
      <c r="C47" s="75"/>
      <c r="D47" s="75"/>
      <c r="E47" s="76"/>
      <c r="F47" s="76"/>
      <c r="G47" s="75">
        <f>SUM(G42:H46)</f>
        <v>5200</v>
      </c>
      <c r="H47" s="75" t="s">
        <v>110</v>
      </c>
      <c r="I47" s="77">
        <f>SUM(I42:I46)</f>
        <v>5200</v>
      </c>
    </row>
    <row r="48" spans="1:9" ht="31.5" customHeight="1">
      <c r="A48" s="170" t="s">
        <v>83</v>
      </c>
      <c r="B48" s="171"/>
      <c r="C48" s="171"/>
      <c r="D48" s="172"/>
      <c r="E48" s="173">
        <f>I46+I45+I44+I43+I42+I39+I36+I35+I34+I33+I32+I29+I28+I27+I26+I25+I24+I23+I22+I21+I20+I19+I18+I17+I16+I15+I14+I13+I12+I11+I10+I9+I8+I7+I6+I5+I4</f>
        <v>375381</v>
      </c>
      <c r="F48" s="174"/>
      <c r="G48" s="174"/>
      <c r="H48" s="174"/>
      <c r="I48" s="175"/>
    </row>
    <row r="49" spans="1:8">
      <c r="E49" s="78"/>
      <c r="F49" s="78"/>
    </row>
    <row r="50" spans="1:8">
      <c r="A50" s="19" t="s">
        <v>111</v>
      </c>
      <c r="C50" s="176" t="s">
        <v>134</v>
      </c>
      <c r="D50" s="176"/>
      <c r="E50" s="176"/>
      <c r="F50" s="176"/>
      <c r="G50" s="176"/>
      <c r="H50" s="176"/>
    </row>
  </sheetData>
  <mergeCells count="28">
    <mergeCell ref="E46:F46"/>
    <mergeCell ref="G46:H46"/>
    <mergeCell ref="A48:D48"/>
    <mergeCell ref="E48:I48"/>
    <mergeCell ref="C50:H50"/>
    <mergeCell ref="E43:F43"/>
    <mergeCell ref="G43:H43"/>
    <mergeCell ref="E44:F44"/>
    <mergeCell ref="G44:H44"/>
    <mergeCell ref="E45:F45"/>
    <mergeCell ref="G45:H45"/>
    <mergeCell ref="A38:I38"/>
    <mergeCell ref="E39:F39"/>
    <mergeCell ref="G39:H39"/>
    <mergeCell ref="A41:I41"/>
    <mergeCell ref="E42:F42"/>
    <mergeCell ref="G42:H42"/>
    <mergeCell ref="E32:F32"/>
    <mergeCell ref="G32:H32"/>
    <mergeCell ref="E33:F33"/>
    <mergeCell ref="G33:H33"/>
    <mergeCell ref="E36:F36"/>
    <mergeCell ref="G36:H36"/>
    <mergeCell ref="A1:I1"/>
    <mergeCell ref="A2:I2"/>
    <mergeCell ref="E29:F29"/>
    <mergeCell ref="G29:H29"/>
    <mergeCell ref="A31:I31"/>
  </mergeCells>
  <pageMargins left="0.7" right="0.7" top="0.75" bottom="0.75" header="0.3" footer="0.3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K73"/>
  <sheetViews>
    <sheetView zoomScale="94" workbookViewId="0">
      <selection activeCell="B80" sqref="B80"/>
    </sheetView>
  </sheetViews>
  <sheetFormatPr defaultColWidth="8.85546875" defaultRowHeight="15"/>
  <cols>
    <col min="1" max="1" width="35.28515625" bestFit="1" customWidth="1"/>
    <col min="2" max="2" width="45.7109375" customWidth="1"/>
    <col min="3" max="3" width="11.28515625" customWidth="1"/>
    <col min="4" max="4" width="9.42578125" bestFit="1" customWidth="1"/>
    <col min="5" max="5" width="13.42578125" customWidth="1"/>
    <col min="6" max="6" width="13.28515625" customWidth="1"/>
    <col min="7" max="7" width="16.7109375" customWidth="1"/>
    <col min="8" max="8" width="16.42578125" customWidth="1"/>
  </cols>
  <sheetData>
    <row r="1" spans="1:7" ht="171.75" customHeight="1">
      <c r="A1" s="177"/>
      <c r="B1" s="177"/>
      <c r="C1" s="177"/>
      <c r="D1" s="177"/>
      <c r="E1" s="177"/>
      <c r="F1" s="177"/>
      <c r="G1" s="177"/>
    </row>
    <row r="2" spans="1:7" ht="48.75" customHeight="1">
      <c r="A2" s="108" t="s">
        <v>135</v>
      </c>
      <c r="B2" s="108"/>
      <c r="C2" s="108"/>
      <c r="D2" s="108"/>
      <c r="E2" s="108"/>
      <c r="F2" s="108"/>
      <c r="G2" s="108"/>
    </row>
    <row r="3" spans="1:7" ht="38.25">
      <c r="A3" s="1" t="s">
        <v>1</v>
      </c>
      <c r="B3" s="1" t="s">
        <v>2</v>
      </c>
      <c r="C3" s="3" t="s">
        <v>3</v>
      </c>
      <c r="D3" s="3" t="s">
        <v>4</v>
      </c>
      <c r="E3" s="79" t="s">
        <v>5</v>
      </c>
      <c r="F3" s="79" t="s">
        <v>6</v>
      </c>
      <c r="G3" s="79" t="s">
        <v>7</v>
      </c>
    </row>
    <row r="4" spans="1:7" ht="60" customHeight="1">
      <c r="A4" s="4" t="s">
        <v>136</v>
      </c>
      <c r="B4" s="5" t="s">
        <v>137</v>
      </c>
      <c r="C4" s="4">
        <v>1</v>
      </c>
      <c r="D4" s="4" t="s">
        <v>10</v>
      </c>
      <c r="E4" s="6">
        <v>5400</v>
      </c>
      <c r="F4" s="6">
        <v>3400</v>
      </c>
      <c r="G4" s="6">
        <v>8800</v>
      </c>
    </row>
    <row r="5" spans="1:7" ht="39.950000000000003" customHeight="1">
      <c r="A5" s="7" t="s">
        <v>138</v>
      </c>
      <c r="B5" s="5" t="s">
        <v>139</v>
      </c>
      <c r="C5" s="4">
        <v>1</v>
      </c>
      <c r="D5" s="4" t="s">
        <v>59</v>
      </c>
      <c r="E5" s="6">
        <v>20300</v>
      </c>
      <c r="F5" s="6">
        <v>6800</v>
      </c>
      <c r="G5" s="6">
        <v>27100</v>
      </c>
    </row>
    <row r="6" spans="1:7" ht="39.950000000000003" customHeight="1">
      <c r="A6" s="7" t="s">
        <v>140</v>
      </c>
      <c r="B6" s="5" t="s">
        <v>141</v>
      </c>
      <c r="C6" s="4">
        <v>1</v>
      </c>
      <c r="D6" s="4" t="s">
        <v>59</v>
      </c>
      <c r="E6" s="6">
        <v>23300</v>
      </c>
      <c r="F6" s="6">
        <v>12800</v>
      </c>
      <c r="G6" s="6">
        <v>36100</v>
      </c>
    </row>
    <row r="7" spans="1:7" ht="26.25" customHeight="1">
      <c r="A7" s="80"/>
      <c r="B7" s="81" t="s">
        <v>60</v>
      </c>
      <c r="C7" s="80"/>
      <c r="D7" s="80"/>
      <c r="E7" s="15">
        <v>49000</v>
      </c>
      <c r="F7" s="15">
        <v>23000</v>
      </c>
      <c r="G7" s="15">
        <v>72000</v>
      </c>
    </row>
    <row r="8" spans="1:7" ht="24.95" customHeight="1">
      <c r="A8" s="110" t="s">
        <v>142</v>
      </c>
      <c r="B8" s="111"/>
      <c r="C8" s="111"/>
      <c r="D8" s="111"/>
      <c r="E8" s="178"/>
      <c r="F8" s="178"/>
      <c r="G8" s="178"/>
    </row>
    <row r="9" spans="1:7" ht="39.950000000000003" customHeight="1">
      <c r="A9" s="4" t="s">
        <v>143</v>
      </c>
      <c r="B9" s="5" t="s">
        <v>144</v>
      </c>
      <c r="C9" s="4">
        <v>1</v>
      </c>
      <c r="D9" s="4" t="s">
        <v>10</v>
      </c>
      <c r="E9" s="6">
        <v>4700</v>
      </c>
      <c r="F9" s="6">
        <v>3400</v>
      </c>
      <c r="G9" s="6">
        <v>8100</v>
      </c>
    </row>
    <row r="10" spans="1:7" ht="39.950000000000003" customHeight="1">
      <c r="A10" s="4" t="s">
        <v>145</v>
      </c>
      <c r="B10" s="5" t="s">
        <v>146</v>
      </c>
      <c r="C10" s="4">
        <v>1</v>
      </c>
      <c r="D10" s="4" t="s">
        <v>10</v>
      </c>
      <c r="E10" s="6">
        <v>12400</v>
      </c>
      <c r="F10" s="6">
        <v>4400</v>
      </c>
      <c r="G10" s="6">
        <v>16800</v>
      </c>
    </row>
    <row r="11" spans="1:7" ht="25.5" customHeight="1">
      <c r="A11" s="80"/>
      <c r="B11" s="81" t="s">
        <v>60</v>
      </c>
      <c r="C11" s="80"/>
      <c r="D11" s="80"/>
      <c r="E11" s="15">
        <v>17100</v>
      </c>
      <c r="F11" s="15">
        <v>7800</v>
      </c>
      <c r="G11" s="15">
        <v>24900</v>
      </c>
    </row>
    <row r="12" spans="1:7" ht="24.95" customHeight="1">
      <c r="A12" s="179" t="s">
        <v>147</v>
      </c>
      <c r="B12" s="180"/>
      <c r="C12" s="180"/>
      <c r="D12" s="180"/>
      <c r="E12" s="178"/>
      <c r="F12" s="178"/>
      <c r="G12" s="178"/>
    </row>
    <row r="13" spans="1:7" ht="69.95" customHeight="1">
      <c r="A13" s="7" t="s">
        <v>148</v>
      </c>
      <c r="B13" s="82" t="s">
        <v>149</v>
      </c>
      <c r="C13" s="4">
        <v>1</v>
      </c>
      <c r="D13" s="4" t="s">
        <v>10</v>
      </c>
      <c r="E13" s="6">
        <v>10700</v>
      </c>
      <c r="F13" s="6">
        <v>4200</v>
      </c>
      <c r="G13" s="6">
        <v>14900</v>
      </c>
    </row>
    <row r="14" spans="1:7" ht="118.5" customHeight="1">
      <c r="A14" s="69" t="s">
        <v>150</v>
      </c>
      <c r="B14" s="83" t="s">
        <v>151</v>
      </c>
      <c r="C14" s="50">
        <v>1</v>
      </c>
      <c r="D14" s="50" t="s">
        <v>10</v>
      </c>
      <c r="E14" s="6">
        <v>11600</v>
      </c>
      <c r="F14" s="6">
        <v>4200</v>
      </c>
      <c r="G14" s="6">
        <v>15800</v>
      </c>
    </row>
    <row r="15" spans="1:7" ht="39.950000000000003" customHeight="1">
      <c r="A15" s="69" t="s">
        <v>152</v>
      </c>
      <c r="B15" s="49" t="s">
        <v>153</v>
      </c>
      <c r="C15" s="50">
        <v>1</v>
      </c>
      <c r="D15" s="50" t="s">
        <v>10</v>
      </c>
      <c r="E15" s="6">
        <v>3400</v>
      </c>
      <c r="F15" s="6">
        <v>400</v>
      </c>
      <c r="G15" s="6">
        <v>3800</v>
      </c>
    </row>
    <row r="16" spans="1:7" ht="80.099999999999994" customHeight="1">
      <c r="A16" s="7" t="s">
        <v>154</v>
      </c>
      <c r="B16" s="5" t="s">
        <v>155</v>
      </c>
      <c r="C16" s="4">
        <v>1</v>
      </c>
      <c r="D16" s="4" t="s">
        <v>156</v>
      </c>
      <c r="E16" s="6">
        <v>800</v>
      </c>
      <c r="F16" s="6">
        <v>1000</v>
      </c>
      <c r="G16" s="6">
        <v>1800</v>
      </c>
    </row>
    <row r="17" spans="1:7" ht="60" customHeight="1">
      <c r="A17" s="7" t="s">
        <v>157</v>
      </c>
      <c r="B17" s="5" t="s">
        <v>158</v>
      </c>
      <c r="C17" s="4">
        <v>1</v>
      </c>
      <c r="D17" s="4" t="s">
        <v>156</v>
      </c>
      <c r="E17" s="6">
        <v>3400</v>
      </c>
      <c r="F17" s="6">
        <v>1500</v>
      </c>
      <c r="G17" s="6">
        <v>4900</v>
      </c>
    </row>
    <row r="18" spans="1:7" ht="85.5" customHeight="1">
      <c r="A18" s="7" t="s">
        <v>159</v>
      </c>
      <c r="B18" s="5" t="s">
        <v>160</v>
      </c>
      <c r="C18" s="4">
        <v>1</v>
      </c>
      <c r="D18" s="4" t="s">
        <v>156</v>
      </c>
      <c r="E18" s="6">
        <v>1700</v>
      </c>
      <c r="F18" s="6">
        <v>700</v>
      </c>
      <c r="G18" s="6">
        <v>2400</v>
      </c>
    </row>
    <row r="19" spans="1:7" ht="60" customHeight="1">
      <c r="A19" s="69" t="s">
        <v>161</v>
      </c>
      <c r="B19" s="49" t="s">
        <v>162</v>
      </c>
      <c r="C19" s="50">
        <v>1</v>
      </c>
      <c r="D19" s="50" t="s">
        <v>59</v>
      </c>
      <c r="E19" s="6">
        <v>28500</v>
      </c>
      <c r="F19" s="6">
        <v>7900</v>
      </c>
      <c r="G19" s="6">
        <v>36400</v>
      </c>
    </row>
    <row r="20" spans="1:7" ht="39.950000000000003" customHeight="1">
      <c r="A20" s="69" t="s">
        <v>163</v>
      </c>
      <c r="B20" s="49" t="s">
        <v>164</v>
      </c>
      <c r="C20" s="50">
        <v>1</v>
      </c>
      <c r="D20" s="50" t="s">
        <v>59</v>
      </c>
      <c r="E20" s="6">
        <v>18700</v>
      </c>
      <c r="F20" s="6">
        <v>6800</v>
      </c>
      <c r="G20" s="6">
        <v>25500</v>
      </c>
    </row>
    <row r="21" spans="1:7" ht="33.75" customHeight="1">
      <c r="A21" s="80"/>
      <c r="B21" s="81" t="s">
        <v>60</v>
      </c>
      <c r="C21" s="80"/>
      <c r="D21" s="80"/>
      <c r="E21" s="15">
        <v>78800</v>
      </c>
      <c r="F21" s="15">
        <v>26700</v>
      </c>
      <c r="G21" s="15">
        <v>105500</v>
      </c>
    </row>
    <row r="22" spans="1:7" ht="27" customHeight="1">
      <c r="A22" s="110" t="s">
        <v>165</v>
      </c>
      <c r="B22" s="111"/>
      <c r="C22" s="111"/>
      <c r="D22" s="111"/>
      <c r="E22" s="111"/>
      <c r="F22" s="111"/>
      <c r="G22" s="111"/>
    </row>
    <row r="23" spans="1:7" ht="68.25" customHeight="1">
      <c r="A23" s="7" t="s">
        <v>166</v>
      </c>
      <c r="B23" s="82" t="s">
        <v>167</v>
      </c>
      <c r="C23" s="4">
        <v>1</v>
      </c>
      <c r="D23" s="4" t="s">
        <v>10</v>
      </c>
      <c r="E23" s="6">
        <v>61500</v>
      </c>
      <c r="F23" s="6">
        <v>5800</v>
      </c>
      <c r="G23" s="6">
        <v>67300</v>
      </c>
    </row>
    <row r="24" spans="1:7" ht="66" customHeight="1">
      <c r="A24" s="7" t="s">
        <v>168</v>
      </c>
      <c r="B24" s="82" t="s">
        <v>169</v>
      </c>
      <c r="C24" s="4">
        <v>1</v>
      </c>
      <c r="D24" s="4" t="s">
        <v>10</v>
      </c>
      <c r="E24" s="6">
        <v>72400</v>
      </c>
      <c r="F24" s="6">
        <v>5800</v>
      </c>
      <c r="G24" s="6">
        <v>78200</v>
      </c>
    </row>
    <row r="25" spans="1:7" ht="66" customHeight="1">
      <c r="A25" s="7" t="s">
        <v>170</v>
      </c>
      <c r="B25" s="82" t="s">
        <v>171</v>
      </c>
      <c r="C25" s="4">
        <v>1</v>
      </c>
      <c r="D25" s="4" t="s">
        <v>10</v>
      </c>
      <c r="E25" s="6">
        <v>75100</v>
      </c>
      <c r="F25" s="6">
        <v>5800</v>
      </c>
      <c r="G25" s="6">
        <v>80900</v>
      </c>
    </row>
    <row r="26" spans="1:7" ht="70.5" customHeight="1">
      <c r="A26" s="7" t="s">
        <v>172</v>
      </c>
      <c r="B26" s="82" t="s">
        <v>173</v>
      </c>
      <c r="C26" s="4">
        <v>1</v>
      </c>
      <c r="D26" s="4" t="s">
        <v>10</v>
      </c>
      <c r="E26" s="6">
        <v>84900</v>
      </c>
      <c r="F26" s="6">
        <v>5800</v>
      </c>
      <c r="G26" s="6">
        <v>90700</v>
      </c>
    </row>
    <row r="27" spans="1:7" ht="65.099999999999994" customHeight="1">
      <c r="A27" s="7" t="s">
        <v>174</v>
      </c>
      <c r="B27" s="82" t="s">
        <v>175</v>
      </c>
      <c r="C27" s="4">
        <v>1</v>
      </c>
      <c r="D27" s="4" t="s">
        <v>59</v>
      </c>
      <c r="E27" s="6">
        <v>30900</v>
      </c>
      <c r="F27" s="6">
        <v>20700</v>
      </c>
      <c r="G27" s="6">
        <v>51600</v>
      </c>
    </row>
    <row r="28" spans="1:7" ht="39.950000000000003" customHeight="1">
      <c r="A28" s="7" t="s">
        <v>176</v>
      </c>
      <c r="B28" s="82" t="s">
        <v>177</v>
      </c>
      <c r="C28" s="4">
        <v>1</v>
      </c>
      <c r="D28" s="4" t="s">
        <v>10</v>
      </c>
      <c r="E28" s="6">
        <v>11100</v>
      </c>
      <c r="F28" s="6">
        <v>4600</v>
      </c>
      <c r="G28" s="6">
        <v>15700</v>
      </c>
    </row>
    <row r="29" spans="1:7" ht="70.5" customHeight="1">
      <c r="A29" s="7" t="s">
        <v>178</v>
      </c>
      <c r="B29" s="17" t="s">
        <v>179</v>
      </c>
      <c r="C29" s="4">
        <v>1</v>
      </c>
      <c r="D29" s="4" t="s">
        <v>10</v>
      </c>
      <c r="E29" s="6">
        <v>71500</v>
      </c>
      <c r="F29" s="6">
        <v>5800</v>
      </c>
      <c r="G29" s="6">
        <v>77300</v>
      </c>
    </row>
    <row r="30" spans="1:7" ht="64.5" customHeight="1">
      <c r="A30" s="7" t="s">
        <v>180</v>
      </c>
      <c r="B30" s="17" t="s">
        <v>181</v>
      </c>
      <c r="C30" s="4">
        <v>1</v>
      </c>
      <c r="D30" s="4" t="s">
        <v>10</v>
      </c>
      <c r="E30" s="6">
        <v>65100</v>
      </c>
      <c r="F30" s="6">
        <v>5800</v>
      </c>
      <c r="G30" s="6">
        <v>70900</v>
      </c>
    </row>
    <row r="31" spans="1:7" ht="66.75" customHeight="1">
      <c r="A31" s="7" t="s">
        <v>182</v>
      </c>
      <c r="B31" s="17" t="s">
        <v>183</v>
      </c>
      <c r="C31" s="4">
        <v>1</v>
      </c>
      <c r="D31" s="4" t="s">
        <v>10</v>
      </c>
      <c r="E31" s="6">
        <v>81600</v>
      </c>
      <c r="F31" s="6">
        <v>5800</v>
      </c>
      <c r="G31" s="6">
        <v>87400</v>
      </c>
    </row>
    <row r="32" spans="1:7" ht="66.75" customHeight="1">
      <c r="A32" s="7" t="s">
        <v>184</v>
      </c>
      <c r="B32" s="17" t="s">
        <v>185</v>
      </c>
      <c r="C32" s="4">
        <v>1</v>
      </c>
      <c r="D32" s="4" t="s">
        <v>10</v>
      </c>
      <c r="E32" s="6">
        <v>88200</v>
      </c>
      <c r="F32" s="6">
        <v>5800</v>
      </c>
      <c r="G32" s="6">
        <v>94000</v>
      </c>
    </row>
    <row r="33" spans="1:7" ht="71.25" customHeight="1">
      <c r="A33" s="7" t="s">
        <v>186</v>
      </c>
      <c r="B33" s="17" t="s">
        <v>187</v>
      </c>
      <c r="C33" s="4">
        <v>1</v>
      </c>
      <c r="D33" s="4" t="s">
        <v>10</v>
      </c>
      <c r="E33" s="6">
        <v>62600</v>
      </c>
      <c r="F33" s="6">
        <v>5800</v>
      </c>
      <c r="G33" s="6">
        <v>68400</v>
      </c>
    </row>
    <row r="34" spans="1:7" ht="72" customHeight="1">
      <c r="A34" s="7" t="s">
        <v>188</v>
      </c>
      <c r="B34" s="17" t="s">
        <v>189</v>
      </c>
      <c r="C34" s="4">
        <v>1</v>
      </c>
      <c r="D34" s="4" t="s">
        <v>10</v>
      </c>
      <c r="E34" s="6">
        <v>66300</v>
      </c>
      <c r="F34" s="6">
        <v>5800</v>
      </c>
      <c r="G34" s="6">
        <v>72100</v>
      </c>
    </row>
    <row r="35" spans="1:7" ht="60" customHeight="1">
      <c r="A35" s="69" t="s">
        <v>190</v>
      </c>
      <c r="B35" s="68" t="s">
        <v>191</v>
      </c>
      <c r="C35" s="50">
        <v>1</v>
      </c>
      <c r="D35" s="50" t="s">
        <v>10</v>
      </c>
      <c r="E35" s="6">
        <v>63400</v>
      </c>
      <c r="F35" s="6">
        <v>5800</v>
      </c>
      <c r="G35" s="6">
        <v>69200</v>
      </c>
    </row>
    <row r="36" spans="1:7" ht="60" customHeight="1">
      <c r="A36" s="69" t="s">
        <v>192</v>
      </c>
      <c r="B36" s="68" t="s">
        <v>193</v>
      </c>
      <c r="C36" s="50">
        <v>1</v>
      </c>
      <c r="D36" s="50" t="s">
        <v>10</v>
      </c>
      <c r="E36" s="6">
        <v>67300</v>
      </c>
      <c r="F36" s="6">
        <v>5800</v>
      </c>
      <c r="G36" s="6">
        <v>73100</v>
      </c>
    </row>
    <row r="37" spans="1:7" ht="77.25" customHeight="1">
      <c r="A37" s="69" t="s">
        <v>194</v>
      </c>
      <c r="B37" s="68" t="s">
        <v>195</v>
      </c>
      <c r="C37" s="50">
        <v>1</v>
      </c>
      <c r="D37" s="50" t="s">
        <v>10</v>
      </c>
      <c r="E37" s="6">
        <v>15400</v>
      </c>
      <c r="F37" s="6">
        <v>6900</v>
      </c>
      <c r="G37" s="6">
        <v>22300</v>
      </c>
    </row>
    <row r="38" spans="1:7" ht="80.099999999999994" customHeight="1">
      <c r="A38" s="7" t="s">
        <v>196</v>
      </c>
      <c r="B38" s="82" t="s">
        <v>197</v>
      </c>
      <c r="C38" s="4">
        <v>1</v>
      </c>
      <c r="D38" s="4" t="s">
        <v>10</v>
      </c>
      <c r="E38" s="6">
        <v>18600</v>
      </c>
      <c r="F38" s="6">
        <v>6900</v>
      </c>
      <c r="G38" s="6">
        <v>25500</v>
      </c>
    </row>
    <row r="39" spans="1:7" ht="39.950000000000003" customHeight="1">
      <c r="A39" s="7" t="s">
        <v>198</v>
      </c>
      <c r="B39" s="82" t="s">
        <v>199</v>
      </c>
      <c r="C39" s="4">
        <v>1</v>
      </c>
      <c r="D39" s="4" t="s">
        <v>10</v>
      </c>
      <c r="E39" s="6">
        <v>44900</v>
      </c>
      <c r="F39" s="6">
        <v>11700</v>
      </c>
      <c r="G39" s="6">
        <v>56600</v>
      </c>
    </row>
    <row r="40" spans="1:7" ht="39.950000000000003" customHeight="1">
      <c r="A40" s="7" t="s">
        <v>200</v>
      </c>
      <c r="B40" s="82" t="s">
        <v>201</v>
      </c>
      <c r="C40" s="4">
        <v>1</v>
      </c>
      <c r="D40" s="4" t="s">
        <v>10</v>
      </c>
      <c r="E40" s="6">
        <v>50700</v>
      </c>
      <c r="F40" s="6">
        <v>11700</v>
      </c>
      <c r="G40" s="6">
        <v>62400</v>
      </c>
    </row>
    <row r="41" spans="1:7" ht="56.25" customHeight="1">
      <c r="A41" s="7" t="s">
        <v>202</v>
      </c>
      <c r="B41" s="82" t="s">
        <v>203</v>
      </c>
      <c r="C41" s="4">
        <v>1</v>
      </c>
      <c r="D41" s="4" t="s">
        <v>10</v>
      </c>
      <c r="E41" s="6">
        <v>67200</v>
      </c>
      <c r="F41" s="6">
        <v>11700</v>
      </c>
      <c r="G41" s="6">
        <v>78900</v>
      </c>
    </row>
    <row r="42" spans="1:7" ht="104.25" customHeight="1">
      <c r="A42" s="7" t="s">
        <v>204</v>
      </c>
      <c r="B42" s="82" t="s">
        <v>205</v>
      </c>
      <c r="C42" s="4">
        <v>1</v>
      </c>
      <c r="D42" s="4" t="s">
        <v>59</v>
      </c>
      <c r="E42" s="6">
        <v>24300</v>
      </c>
      <c r="F42" s="6">
        <v>15200</v>
      </c>
      <c r="G42" s="6">
        <v>39500</v>
      </c>
    </row>
    <row r="43" spans="1:7" ht="51.75" customHeight="1">
      <c r="A43" s="7" t="s">
        <v>206</v>
      </c>
      <c r="B43" s="5" t="s">
        <v>207</v>
      </c>
      <c r="C43" s="4">
        <v>1</v>
      </c>
      <c r="D43" s="4" t="s">
        <v>10</v>
      </c>
      <c r="E43" s="6">
        <v>4900</v>
      </c>
      <c r="F43" s="6">
        <v>1700</v>
      </c>
      <c r="G43" s="6">
        <v>6600</v>
      </c>
    </row>
    <row r="44" spans="1:7" ht="39.950000000000003" customHeight="1">
      <c r="A44" s="7" t="s">
        <v>208</v>
      </c>
      <c r="B44" s="5" t="s">
        <v>209</v>
      </c>
      <c r="C44" s="4">
        <v>1</v>
      </c>
      <c r="D44" s="4" t="s">
        <v>59</v>
      </c>
      <c r="E44" s="6">
        <v>11800</v>
      </c>
      <c r="F44" s="6">
        <v>4200</v>
      </c>
      <c r="G44" s="6">
        <v>16000</v>
      </c>
    </row>
    <row r="45" spans="1:7" ht="51">
      <c r="A45" s="7" t="s">
        <v>210</v>
      </c>
      <c r="B45" s="5" t="s">
        <v>211</v>
      </c>
      <c r="C45" s="4">
        <v>1</v>
      </c>
      <c r="D45" s="4" t="s">
        <v>59</v>
      </c>
      <c r="E45" s="6">
        <v>18800</v>
      </c>
      <c r="F45" s="6">
        <v>6700</v>
      </c>
      <c r="G45" s="6">
        <v>25500</v>
      </c>
    </row>
    <row r="46" spans="1:7" ht="67.5" customHeight="1">
      <c r="A46" s="7" t="s">
        <v>212</v>
      </c>
      <c r="B46" s="5" t="s">
        <v>213</v>
      </c>
      <c r="C46" s="4">
        <v>1</v>
      </c>
      <c r="D46" s="4" t="s">
        <v>10</v>
      </c>
      <c r="E46" s="6">
        <v>9000</v>
      </c>
      <c r="F46" s="6">
        <v>4500</v>
      </c>
      <c r="G46" s="6">
        <v>13500</v>
      </c>
    </row>
    <row r="47" spans="1:7" ht="50.1" customHeight="1">
      <c r="A47" s="7" t="s">
        <v>214</v>
      </c>
      <c r="B47" s="5" t="s">
        <v>215</v>
      </c>
      <c r="C47" s="4">
        <v>1</v>
      </c>
      <c r="D47" s="4" t="s">
        <v>10</v>
      </c>
      <c r="E47" s="6">
        <v>15200</v>
      </c>
      <c r="F47" s="6">
        <v>4200</v>
      </c>
      <c r="G47" s="6">
        <v>19400</v>
      </c>
    </row>
    <row r="48" spans="1:7" ht="54.75" customHeight="1">
      <c r="A48" s="4" t="s">
        <v>216</v>
      </c>
      <c r="B48" s="5" t="s">
        <v>217</v>
      </c>
      <c r="C48" s="4">
        <v>1</v>
      </c>
      <c r="D48" s="4" t="s">
        <v>10</v>
      </c>
      <c r="E48" s="6">
        <v>14700</v>
      </c>
      <c r="F48" s="6">
        <v>4200</v>
      </c>
      <c r="G48" s="6">
        <v>18900</v>
      </c>
    </row>
    <row r="49" spans="1:7" ht="27.75" customHeight="1">
      <c r="A49" s="80"/>
      <c r="B49" s="81" t="s">
        <v>60</v>
      </c>
      <c r="C49" s="80"/>
      <c r="D49" s="80"/>
      <c r="E49" s="15">
        <v>1197400</v>
      </c>
      <c r="F49" s="15">
        <v>184500</v>
      </c>
      <c r="G49" s="15">
        <v>1381900</v>
      </c>
    </row>
    <row r="50" spans="1:7" ht="30" customHeight="1">
      <c r="A50" s="110" t="s">
        <v>218</v>
      </c>
      <c r="B50" s="111"/>
      <c r="C50" s="111"/>
      <c r="D50" s="111"/>
      <c r="E50" s="111"/>
      <c r="F50" s="111"/>
      <c r="G50" s="111"/>
    </row>
    <row r="51" spans="1:7" ht="95.25" customHeight="1">
      <c r="A51" s="7" t="s">
        <v>219</v>
      </c>
      <c r="B51" s="5" t="s">
        <v>220</v>
      </c>
      <c r="C51" s="4">
        <v>1</v>
      </c>
      <c r="D51" s="4" t="s">
        <v>221</v>
      </c>
      <c r="E51" s="6">
        <v>500</v>
      </c>
      <c r="F51" s="6">
        <v>2800</v>
      </c>
      <c r="G51" s="6">
        <v>3300</v>
      </c>
    </row>
    <row r="52" spans="1:7" ht="82.5" customHeight="1">
      <c r="A52" s="7" t="s">
        <v>222</v>
      </c>
      <c r="B52" s="5" t="s">
        <v>223</v>
      </c>
      <c r="C52" s="4">
        <v>1</v>
      </c>
      <c r="D52" s="4" t="s">
        <v>221</v>
      </c>
      <c r="E52" s="6">
        <v>1100</v>
      </c>
      <c r="F52" s="6">
        <v>1800</v>
      </c>
      <c r="G52" s="6">
        <v>2900</v>
      </c>
    </row>
    <row r="53" spans="1:7" ht="180.75" customHeight="1">
      <c r="A53" s="7" t="s">
        <v>224</v>
      </c>
      <c r="B53" s="5" t="s">
        <v>225</v>
      </c>
      <c r="C53" s="4">
        <v>1</v>
      </c>
      <c r="D53" s="4" t="s">
        <v>10</v>
      </c>
      <c r="E53" s="6">
        <v>170600</v>
      </c>
      <c r="F53" s="6">
        <v>36300</v>
      </c>
      <c r="G53" s="6">
        <v>206900</v>
      </c>
    </row>
    <row r="54" spans="1:7" ht="60" customHeight="1">
      <c r="A54" s="7" t="s">
        <v>226</v>
      </c>
      <c r="B54" s="5" t="s">
        <v>227</v>
      </c>
      <c r="C54" s="4">
        <v>1</v>
      </c>
      <c r="D54" s="4" t="s">
        <v>228</v>
      </c>
      <c r="E54" s="6">
        <v>500</v>
      </c>
      <c r="F54" s="6">
        <v>200</v>
      </c>
      <c r="G54" s="6">
        <v>700</v>
      </c>
    </row>
    <row r="55" spans="1:7" ht="69" customHeight="1">
      <c r="A55" s="7" t="s">
        <v>229</v>
      </c>
      <c r="B55" s="5" t="s">
        <v>230</v>
      </c>
      <c r="C55" s="4">
        <v>1</v>
      </c>
      <c r="D55" s="4" t="s">
        <v>231</v>
      </c>
      <c r="E55" s="6">
        <v>4200</v>
      </c>
      <c r="F55" s="6">
        <v>0</v>
      </c>
      <c r="G55" s="6">
        <v>4200</v>
      </c>
    </row>
    <row r="56" spans="1:7" ht="50.25" customHeight="1">
      <c r="A56" s="7" t="s">
        <v>232</v>
      </c>
      <c r="B56" s="5" t="s">
        <v>233</v>
      </c>
      <c r="C56" s="4">
        <v>1</v>
      </c>
      <c r="D56" s="4" t="s">
        <v>228</v>
      </c>
      <c r="E56" s="6">
        <v>4200</v>
      </c>
      <c r="F56" s="6">
        <v>0</v>
      </c>
      <c r="G56" s="6">
        <v>4200</v>
      </c>
    </row>
    <row r="57" spans="1:7" ht="59.25" customHeight="1">
      <c r="A57" s="7" t="s">
        <v>234</v>
      </c>
      <c r="B57" s="5" t="s">
        <v>235</v>
      </c>
      <c r="C57" s="4">
        <v>1</v>
      </c>
      <c r="D57" s="4" t="s">
        <v>10</v>
      </c>
      <c r="E57" s="6">
        <v>4400</v>
      </c>
      <c r="F57" s="6">
        <v>0</v>
      </c>
      <c r="G57" s="6">
        <v>4400</v>
      </c>
    </row>
    <row r="58" spans="1:7" ht="60.75" customHeight="1">
      <c r="A58" s="7" t="s">
        <v>236</v>
      </c>
      <c r="B58" s="5" t="s">
        <v>237</v>
      </c>
      <c r="C58" s="4">
        <v>1</v>
      </c>
      <c r="D58" s="4" t="s">
        <v>59</v>
      </c>
      <c r="E58" s="6">
        <v>85000</v>
      </c>
      <c r="F58" s="6">
        <v>13800</v>
      </c>
      <c r="G58" s="6">
        <v>98800</v>
      </c>
    </row>
    <row r="59" spans="1:7" ht="110.1" customHeight="1">
      <c r="A59" s="7" t="s">
        <v>238</v>
      </c>
      <c r="B59" s="5" t="s">
        <v>239</v>
      </c>
      <c r="C59" s="4">
        <v>1</v>
      </c>
      <c r="D59" s="4" t="s">
        <v>59</v>
      </c>
      <c r="E59" s="6">
        <v>84200</v>
      </c>
      <c r="F59" s="6">
        <v>41900</v>
      </c>
      <c r="G59" s="6">
        <v>126100</v>
      </c>
    </row>
    <row r="60" spans="1:7" ht="39.950000000000003" customHeight="1">
      <c r="A60" s="7" t="s">
        <v>240</v>
      </c>
      <c r="B60" s="5" t="s">
        <v>241</v>
      </c>
      <c r="C60" s="4">
        <v>1</v>
      </c>
      <c r="D60" s="4" t="s">
        <v>10</v>
      </c>
      <c r="E60" s="6">
        <v>17400</v>
      </c>
      <c r="F60" s="6">
        <v>3500</v>
      </c>
      <c r="G60" s="6">
        <v>20900</v>
      </c>
    </row>
    <row r="61" spans="1:7" ht="30.75" customHeight="1">
      <c r="A61" s="80"/>
      <c r="B61" s="81" t="s">
        <v>60</v>
      </c>
      <c r="C61" s="80"/>
      <c r="D61" s="80"/>
      <c r="E61" s="15">
        <v>372100</v>
      </c>
      <c r="F61" s="15">
        <v>100300</v>
      </c>
      <c r="G61" s="15">
        <v>472400</v>
      </c>
    </row>
    <row r="62" spans="1:7" ht="24.95" customHeight="1">
      <c r="A62" s="181" t="s">
        <v>71</v>
      </c>
      <c r="B62" s="182"/>
      <c r="C62" s="182"/>
      <c r="D62" s="182"/>
      <c r="E62" s="182"/>
      <c r="F62" s="182"/>
      <c r="G62" s="182"/>
    </row>
    <row r="63" spans="1:7" ht="39.950000000000003" customHeight="1">
      <c r="A63" s="4" t="s">
        <v>72</v>
      </c>
      <c r="B63" s="5" t="s">
        <v>73</v>
      </c>
      <c r="C63" s="4">
        <v>1</v>
      </c>
      <c r="D63" s="4" t="s">
        <v>156</v>
      </c>
      <c r="E63" s="109">
        <v>200</v>
      </c>
      <c r="F63" s="109" t="e">
        <f>(ROUNDUP(#REF!*1.1,-2))</f>
        <v>#REF!</v>
      </c>
      <c r="G63" s="6">
        <v>200</v>
      </c>
    </row>
    <row r="64" spans="1:7" ht="39.950000000000003" customHeight="1">
      <c r="A64" s="7" t="s">
        <v>242</v>
      </c>
      <c r="B64" s="5" t="s">
        <v>243</v>
      </c>
      <c r="C64" s="4">
        <v>1</v>
      </c>
      <c r="D64" s="4" t="s">
        <v>244</v>
      </c>
      <c r="E64" s="109">
        <v>300</v>
      </c>
      <c r="F64" s="109" t="e">
        <f>(ROUNDUP(#REF!*1.1,-2))</f>
        <v>#REF!</v>
      </c>
      <c r="G64" s="6">
        <v>300</v>
      </c>
    </row>
    <row r="65" spans="1:11" ht="39.950000000000003" customHeight="1">
      <c r="A65" s="7" t="s">
        <v>78</v>
      </c>
      <c r="B65" s="5" t="s">
        <v>79</v>
      </c>
      <c r="C65" s="7">
        <v>1</v>
      </c>
      <c r="D65" s="7" t="s">
        <v>10</v>
      </c>
      <c r="E65" s="109">
        <v>20700</v>
      </c>
      <c r="F65" s="109" t="e">
        <f>(ROUNDUP(#REF!*1.1,-2))</f>
        <v>#REF!</v>
      </c>
      <c r="G65" s="6">
        <v>20700</v>
      </c>
    </row>
    <row r="66" spans="1:11" ht="39.950000000000003" customHeight="1">
      <c r="A66" s="4" t="s">
        <v>80</v>
      </c>
      <c r="B66" s="5" t="s">
        <v>81</v>
      </c>
      <c r="C66" s="4">
        <v>1</v>
      </c>
      <c r="D66" s="4" t="s">
        <v>77</v>
      </c>
      <c r="E66" s="109">
        <v>7500</v>
      </c>
      <c r="F66" s="109" t="e">
        <f>(ROUNDUP(#REF!*1.1,-2))</f>
        <v>#REF!</v>
      </c>
      <c r="G66" s="6">
        <v>7500</v>
      </c>
    </row>
    <row r="67" spans="1:11" ht="39.950000000000003" customHeight="1">
      <c r="A67" s="4" t="s">
        <v>80</v>
      </c>
      <c r="B67" s="5" t="s">
        <v>82</v>
      </c>
      <c r="C67" s="4">
        <v>1</v>
      </c>
      <c r="D67" s="4" t="s">
        <v>77</v>
      </c>
      <c r="E67" s="109">
        <v>10200</v>
      </c>
      <c r="F67" s="109" t="e">
        <f>(ROUNDUP(#REF!*1.1,-2))</f>
        <v>#REF!</v>
      </c>
      <c r="G67" s="6">
        <v>10200</v>
      </c>
    </row>
    <row r="68" spans="1:11" ht="39.950000000000003" customHeight="1">
      <c r="A68" s="84"/>
      <c r="B68" s="85" t="s">
        <v>60</v>
      </c>
      <c r="C68" s="84"/>
      <c r="D68" s="84"/>
      <c r="E68" s="183">
        <v>38900</v>
      </c>
      <c r="F68" s="183"/>
      <c r="G68" s="39">
        <v>38900</v>
      </c>
      <c r="K68" t="s">
        <v>110</v>
      </c>
    </row>
    <row r="69" spans="1:11" s="86" customFormat="1" ht="24.95" customHeight="1">
      <c r="A69" s="113" t="s">
        <v>245</v>
      </c>
      <c r="B69" s="113"/>
      <c r="C69" s="113"/>
      <c r="D69" s="113"/>
      <c r="E69" s="115"/>
      <c r="F69" s="115"/>
      <c r="G69" s="115"/>
    </row>
    <row r="70" spans="1:11" ht="183" hidden="1" customHeight="1">
      <c r="A70" s="116" t="s">
        <v>246</v>
      </c>
      <c r="B70" s="116"/>
      <c r="C70" s="116"/>
      <c r="D70" s="116"/>
      <c r="E70" s="116"/>
      <c r="F70" s="116"/>
      <c r="G70" s="116"/>
    </row>
    <row r="71" spans="1:11" ht="135" hidden="1" customHeight="1">
      <c r="A71" s="184" t="s">
        <v>247</v>
      </c>
      <c r="B71" s="185"/>
      <c r="C71" s="185"/>
      <c r="D71" s="185"/>
      <c r="E71" s="185"/>
      <c r="F71" s="185"/>
      <c r="G71" s="186"/>
    </row>
    <row r="72" spans="1:11">
      <c r="C72" s="187"/>
      <c r="D72" s="187"/>
      <c r="E72" s="187"/>
      <c r="F72" s="187"/>
      <c r="G72" s="187"/>
    </row>
    <row r="73" spans="1:11">
      <c r="A73" s="19" t="s">
        <v>248</v>
      </c>
      <c r="C73" s="118" t="s">
        <v>112</v>
      </c>
      <c r="D73" s="118"/>
      <c r="E73" s="118"/>
      <c r="F73" s="118"/>
      <c r="G73" s="118"/>
    </row>
  </sheetData>
  <mergeCells count="19">
    <mergeCell ref="A70:G70"/>
    <mergeCell ref="A71:G71"/>
    <mergeCell ref="C72:G72"/>
    <mergeCell ref="C73:G73"/>
    <mergeCell ref="E66:F66"/>
    <mergeCell ref="E67:F67"/>
    <mergeCell ref="E68:F68"/>
    <mergeCell ref="A69:D69"/>
    <mergeCell ref="E69:G69"/>
    <mergeCell ref="A50:G50"/>
    <mergeCell ref="A62:G62"/>
    <mergeCell ref="E63:F63"/>
    <mergeCell ref="E64:F64"/>
    <mergeCell ref="E65:F65"/>
    <mergeCell ref="A1:G1"/>
    <mergeCell ref="A2:G2"/>
    <mergeCell ref="A8:G8"/>
    <mergeCell ref="A12:G12"/>
    <mergeCell ref="A22:G22"/>
  </mergeCells>
  <pageMargins left="0.25" right="0.25" top="0.75" bottom="0.75" header="0.3" footer="0.3"/>
  <pageSetup paperSize="9" scale="58" orientation="portrait" horizontalDpi="360" verticalDpi="36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4" tint="0.79998168889431442"/>
  </sheetPr>
  <dimension ref="A1:H58"/>
  <sheetViews>
    <sheetView tabSelected="1" zoomScale="75" workbookViewId="0">
      <selection activeCell="B66" sqref="B66"/>
    </sheetView>
  </sheetViews>
  <sheetFormatPr defaultColWidth="8.85546875" defaultRowHeight="15"/>
  <cols>
    <col min="1" max="1" width="40.42578125" customWidth="1"/>
    <col min="2" max="2" width="39.42578125" customWidth="1"/>
    <col min="3" max="3" width="13" customWidth="1"/>
    <col min="4" max="4" width="16.7109375" bestFit="1" customWidth="1"/>
    <col min="5" max="5" width="14.140625" customWidth="1"/>
    <col min="6" max="6" width="16.42578125" customWidth="1"/>
    <col min="7" max="7" width="17.28515625" customWidth="1"/>
    <col min="8" max="8" width="8.85546875" style="87"/>
  </cols>
  <sheetData>
    <row r="1" spans="1:7" ht="129.75" customHeight="1">
      <c r="A1" s="188"/>
      <c r="B1" s="189"/>
      <c r="C1" s="189"/>
      <c r="D1" s="189"/>
      <c r="E1" s="189"/>
      <c r="F1" s="189"/>
      <c r="G1" s="190"/>
    </row>
    <row r="2" spans="1:7" ht="46.5" customHeight="1">
      <c r="A2" s="191" t="s">
        <v>249</v>
      </c>
      <c r="B2" s="192"/>
      <c r="C2" s="192"/>
      <c r="D2" s="192"/>
      <c r="E2" s="192"/>
      <c r="F2" s="192"/>
      <c r="G2" s="193"/>
    </row>
    <row r="3" spans="1:7" ht="18.75" hidden="1" customHeight="1">
      <c r="A3" s="80"/>
      <c r="B3" s="81" t="s">
        <v>60</v>
      </c>
      <c r="C3" s="80"/>
      <c r="D3" s="80"/>
      <c r="E3" s="80"/>
      <c r="F3" s="80"/>
      <c r="G3" s="80"/>
    </row>
    <row r="4" spans="1:7" ht="25.5">
      <c r="A4" s="1" t="s">
        <v>1</v>
      </c>
      <c r="B4" s="1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ht="51.75" customHeight="1">
      <c r="A5" s="4" t="s">
        <v>136</v>
      </c>
      <c r="B5" s="5" t="s">
        <v>250</v>
      </c>
      <c r="C5" s="4">
        <v>1</v>
      </c>
      <c r="D5" s="4" t="s">
        <v>10</v>
      </c>
      <c r="E5" s="4">
        <v>3500</v>
      </c>
      <c r="F5" s="88">
        <v>3600</v>
      </c>
      <c r="G5" s="88">
        <v>7100</v>
      </c>
    </row>
    <row r="6" spans="1:7" ht="25.5" customHeight="1">
      <c r="A6" s="80"/>
      <c r="B6" s="81" t="s">
        <v>60</v>
      </c>
      <c r="C6" s="80"/>
      <c r="D6" s="80"/>
      <c r="E6" s="89">
        <v>3500</v>
      </c>
      <c r="F6" s="89">
        <v>3600</v>
      </c>
      <c r="G6" s="89">
        <v>7100</v>
      </c>
    </row>
    <row r="7" spans="1:7" ht="29.25" customHeight="1">
      <c r="A7" s="194" t="s">
        <v>142</v>
      </c>
      <c r="B7" s="195"/>
      <c r="C7" s="195"/>
      <c r="D7" s="195"/>
      <c r="E7" s="195"/>
      <c r="F7" s="195"/>
      <c r="G7" s="196"/>
    </row>
    <row r="8" spans="1:7" ht="38.25" customHeight="1">
      <c r="A8" s="4" t="s">
        <v>143</v>
      </c>
      <c r="B8" s="5" t="s">
        <v>144</v>
      </c>
      <c r="C8" s="4">
        <v>1</v>
      </c>
      <c r="D8" s="4" t="s">
        <v>10</v>
      </c>
      <c r="E8" s="4">
        <v>4200</v>
      </c>
      <c r="F8" s="4">
        <v>2400</v>
      </c>
      <c r="G8" s="4">
        <v>6600</v>
      </c>
    </row>
    <row r="9" spans="1:7" ht="35.25" customHeight="1">
      <c r="A9" s="4" t="s">
        <v>145</v>
      </c>
      <c r="B9" s="5" t="s">
        <v>146</v>
      </c>
      <c r="C9" s="4">
        <v>1</v>
      </c>
      <c r="D9" s="4" t="s">
        <v>10</v>
      </c>
      <c r="E9" s="4">
        <v>12400</v>
      </c>
      <c r="F9" s="4">
        <v>3200</v>
      </c>
      <c r="G9" s="4">
        <v>15600</v>
      </c>
    </row>
    <row r="10" spans="1:7" ht="28.5" customHeight="1">
      <c r="A10" s="80"/>
      <c r="B10" s="81" t="s">
        <v>60</v>
      </c>
      <c r="C10" s="80"/>
      <c r="D10" s="80"/>
      <c r="E10" s="80">
        <v>16600</v>
      </c>
      <c r="F10" s="80">
        <v>5600</v>
      </c>
      <c r="G10" s="80">
        <v>22200</v>
      </c>
    </row>
    <row r="11" spans="1:7" ht="28.5" customHeight="1">
      <c r="A11" s="194" t="s">
        <v>147</v>
      </c>
      <c r="B11" s="195"/>
      <c r="C11" s="195"/>
      <c r="D11" s="195"/>
      <c r="E11" s="195"/>
      <c r="F11" s="195"/>
      <c r="G11" s="196"/>
    </row>
    <row r="12" spans="1:7" ht="72" customHeight="1">
      <c r="A12" s="7" t="s">
        <v>251</v>
      </c>
      <c r="B12" s="82" t="s">
        <v>252</v>
      </c>
      <c r="C12" s="4">
        <v>1</v>
      </c>
      <c r="D12" s="4" t="s">
        <v>10</v>
      </c>
      <c r="E12" s="4">
        <v>9000</v>
      </c>
      <c r="F12" s="4">
        <v>3600</v>
      </c>
      <c r="G12" s="4">
        <v>12600</v>
      </c>
    </row>
    <row r="13" spans="1:7" ht="121.5" customHeight="1">
      <c r="A13" s="69" t="s">
        <v>253</v>
      </c>
      <c r="B13" s="83" t="s">
        <v>254</v>
      </c>
      <c r="C13" s="50">
        <v>1</v>
      </c>
      <c r="D13" s="50" t="s">
        <v>10</v>
      </c>
      <c r="E13" s="4">
        <v>9500</v>
      </c>
      <c r="F13" s="4">
        <v>3600</v>
      </c>
      <c r="G13" s="4">
        <v>13100</v>
      </c>
    </row>
    <row r="14" spans="1:7" ht="38.25">
      <c r="A14" s="69" t="s">
        <v>152</v>
      </c>
      <c r="B14" s="49" t="s">
        <v>153</v>
      </c>
      <c r="C14" s="50">
        <v>1</v>
      </c>
      <c r="D14" s="50" t="s">
        <v>10</v>
      </c>
      <c r="E14" s="4">
        <v>3400</v>
      </c>
      <c r="F14" s="4">
        <v>400</v>
      </c>
      <c r="G14" s="4">
        <v>3800</v>
      </c>
    </row>
    <row r="15" spans="1:7" ht="43.5" customHeight="1">
      <c r="A15" s="7" t="s">
        <v>255</v>
      </c>
      <c r="B15" s="5" t="s">
        <v>256</v>
      </c>
      <c r="C15" s="4">
        <v>1</v>
      </c>
      <c r="D15" s="4" t="s">
        <v>156</v>
      </c>
      <c r="E15" s="4">
        <v>800</v>
      </c>
      <c r="F15" s="4">
        <v>900</v>
      </c>
      <c r="G15" s="4">
        <v>1700</v>
      </c>
    </row>
    <row r="16" spans="1:7" ht="45" customHeight="1">
      <c r="A16" s="7" t="s">
        <v>257</v>
      </c>
      <c r="B16" s="5" t="s">
        <v>258</v>
      </c>
      <c r="C16" s="4">
        <v>1</v>
      </c>
      <c r="D16" s="4" t="s">
        <v>156</v>
      </c>
      <c r="E16" s="4">
        <v>1100</v>
      </c>
      <c r="F16" s="4">
        <v>1000</v>
      </c>
      <c r="G16" s="4">
        <v>2100</v>
      </c>
    </row>
    <row r="17" spans="1:7" ht="29.25" customHeight="1">
      <c r="A17" s="80"/>
      <c r="B17" s="81" t="s">
        <v>60</v>
      </c>
      <c r="C17" s="80"/>
      <c r="D17" s="80"/>
      <c r="E17" s="80">
        <v>23800</v>
      </c>
      <c r="F17" s="80">
        <v>9500</v>
      </c>
      <c r="G17" s="80">
        <v>33300</v>
      </c>
    </row>
    <row r="18" spans="1:7" ht="26.25" customHeight="1">
      <c r="A18" s="194" t="s">
        <v>165</v>
      </c>
      <c r="B18" s="195"/>
      <c r="C18" s="195"/>
      <c r="D18" s="195"/>
      <c r="E18" s="195"/>
      <c r="F18" s="195"/>
      <c r="G18" s="196"/>
    </row>
    <row r="19" spans="1:7" ht="76.5">
      <c r="A19" s="7" t="s">
        <v>166</v>
      </c>
      <c r="B19" s="82" t="s">
        <v>167</v>
      </c>
      <c r="C19" s="4">
        <v>1</v>
      </c>
      <c r="D19" s="4" t="s">
        <v>10</v>
      </c>
      <c r="E19" s="4">
        <v>61500</v>
      </c>
      <c r="F19" s="4">
        <v>5800</v>
      </c>
      <c r="G19" s="4">
        <v>67300</v>
      </c>
    </row>
    <row r="20" spans="1:7" ht="76.5">
      <c r="A20" s="7" t="s">
        <v>168</v>
      </c>
      <c r="B20" s="82" t="s">
        <v>169</v>
      </c>
      <c r="C20" s="4">
        <v>1</v>
      </c>
      <c r="D20" s="4" t="s">
        <v>10</v>
      </c>
      <c r="E20" s="4">
        <v>72400</v>
      </c>
      <c r="F20" s="4">
        <v>5800</v>
      </c>
      <c r="G20" s="4">
        <v>78200</v>
      </c>
    </row>
    <row r="21" spans="1:7" ht="76.5">
      <c r="A21" s="7" t="s">
        <v>170</v>
      </c>
      <c r="B21" s="82" t="s">
        <v>171</v>
      </c>
      <c r="C21" s="4">
        <v>1</v>
      </c>
      <c r="D21" s="4" t="s">
        <v>10</v>
      </c>
      <c r="E21" s="4">
        <v>75200</v>
      </c>
      <c r="F21" s="4">
        <v>5800</v>
      </c>
      <c r="G21" s="4">
        <v>81000</v>
      </c>
    </row>
    <row r="22" spans="1:7" ht="90.75" customHeight="1">
      <c r="A22" s="7" t="s">
        <v>172</v>
      </c>
      <c r="B22" s="82" t="s">
        <v>173</v>
      </c>
      <c r="C22" s="4">
        <v>1</v>
      </c>
      <c r="D22" s="4" t="s">
        <v>10</v>
      </c>
      <c r="E22" s="4">
        <v>84900</v>
      </c>
      <c r="F22" s="4">
        <v>5800</v>
      </c>
      <c r="G22" s="4">
        <v>90700</v>
      </c>
    </row>
    <row r="23" spans="1:7" ht="83.25" customHeight="1">
      <c r="A23" s="7" t="s">
        <v>174</v>
      </c>
      <c r="B23" s="82" t="s">
        <v>175</v>
      </c>
      <c r="C23" s="4">
        <v>1</v>
      </c>
      <c r="D23" s="4" t="s">
        <v>59</v>
      </c>
      <c r="E23" s="4">
        <v>18600</v>
      </c>
      <c r="F23" s="4">
        <v>20700</v>
      </c>
      <c r="G23" s="4">
        <v>39300</v>
      </c>
    </row>
    <row r="24" spans="1:7" ht="36.75" customHeight="1">
      <c r="A24" s="7" t="s">
        <v>176</v>
      </c>
      <c r="B24" s="82" t="s">
        <v>177</v>
      </c>
      <c r="C24" s="4">
        <v>1</v>
      </c>
      <c r="D24" s="4" t="s">
        <v>10</v>
      </c>
      <c r="E24" s="4">
        <v>11100</v>
      </c>
      <c r="F24" s="4">
        <v>4200</v>
      </c>
      <c r="G24" s="4">
        <v>15300</v>
      </c>
    </row>
    <row r="25" spans="1:7" ht="90.75" customHeight="1">
      <c r="A25" s="7" t="s">
        <v>178</v>
      </c>
      <c r="B25" s="17" t="s">
        <v>179</v>
      </c>
      <c r="C25" s="4">
        <v>1</v>
      </c>
      <c r="D25" s="4" t="s">
        <v>10</v>
      </c>
      <c r="E25" s="4">
        <v>71600</v>
      </c>
      <c r="F25" s="4">
        <v>5800</v>
      </c>
      <c r="G25" s="4">
        <v>77400</v>
      </c>
    </row>
    <row r="26" spans="1:7" ht="73.5" customHeight="1">
      <c r="A26" s="7" t="s">
        <v>180</v>
      </c>
      <c r="B26" s="17" t="s">
        <v>181</v>
      </c>
      <c r="C26" s="4">
        <v>1</v>
      </c>
      <c r="D26" s="4" t="s">
        <v>10</v>
      </c>
      <c r="E26" s="4">
        <v>77400</v>
      </c>
      <c r="F26" s="4">
        <v>5100</v>
      </c>
      <c r="G26" s="4">
        <v>82500</v>
      </c>
    </row>
    <row r="27" spans="1:7" ht="90" customHeight="1">
      <c r="A27" s="7" t="s">
        <v>182</v>
      </c>
      <c r="B27" s="17" t="s">
        <v>183</v>
      </c>
      <c r="C27" s="4">
        <v>1</v>
      </c>
      <c r="D27" s="4" t="s">
        <v>10</v>
      </c>
      <c r="E27" s="4">
        <v>81500</v>
      </c>
      <c r="F27" s="4">
        <v>5800</v>
      </c>
      <c r="G27" s="4">
        <v>87300</v>
      </c>
    </row>
    <row r="28" spans="1:7" ht="79.5" customHeight="1">
      <c r="A28" s="7" t="s">
        <v>184</v>
      </c>
      <c r="B28" s="17" t="s">
        <v>185</v>
      </c>
      <c r="C28" s="4">
        <v>1</v>
      </c>
      <c r="D28" s="4" t="s">
        <v>10</v>
      </c>
      <c r="E28" s="4">
        <v>88200</v>
      </c>
      <c r="F28" s="4">
        <v>5800</v>
      </c>
      <c r="G28" s="4">
        <v>94000</v>
      </c>
    </row>
    <row r="29" spans="1:7" ht="84.75" customHeight="1">
      <c r="A29" s="7" t="s">
        <v>186</v>
      </c>
      <c r="B29" s="17" t="s">
        <v>187</v>
      </c>
      <c r="C29" s="4">
        <v>1</v>
      </c>
      <c r="D29" s="4" t="s">
        <v>10</v>
      </c>
      <c r="E29" s="4">
        <v>62600</v>
      </c>
      <c r="F29" s="4">
        <v>5800</v>
      </c>
      <c r="G29" s="4">
        <v>68400</v>
      </c>
    </row>
    <row r="30" spans="1:7" ht="63.75">
      <c r="A30" s="7" t="s">
        <v>188</v>
      </c>
      <c r="B30" s="17" t="s">
        <v>189</v>
      </c>
      <c r="C30" s="4">
        <v>1</v>
      </c>
      <c r="D30" s="4" t="s">
        <v>10</v>
      </c>
      <c r="E30" s="4">
        <v>66300</v>
      </c>
      <c r="F30" s="4">
        <v>5800</v>
      </c>
      <c r="G30" s="4">
        <v>72100</v>
      </c>
    </row>
    <row r="31" spans="1:7" ht="74.25" customHeight="1">
      <c r="A31" s="69" t="s">
        <v>190</v>
      </c>
      <c r="B31" s="68" t="s">
        <v>191</v>
      </c>
      <c r="C31" s="50">
        <v>1</v>
      </c>
      <c r="D31" s="50" t="s">
        <v>10</v>
      </c>
      <c r="E31" s="4">
        <v>63400</v>
      </c>
      <c r="F31" s="4">
        <v>5800</v>
      </c>
      <c r="G31" s="4">
        <v>69200</v>
      </c>
    </row>
    <row r="32" spans="1:7" ht="72" customHeight="1">
      <c r="A32" s="69" t="s">
        <v>192</v>
      </c>
      <c r="B32" s="68" t="s">
        <v>193</v>
      </c>
      <c r="C32" s="50">
        <v>1</v>
      </c>
      <c r="D32" s="50" t="s">
        <v>10</v>
      </c>
      <c r="E32" s="4">
        <v>67200</v>
      </c>
      <c r="F32" s="4">
        <v>5800</v>
      </c>
      <c r="G32" s="4">
        <v>73000</v>
      </c>
    </row>
    <row r="33" spans="1:7" ht="89.25">
      <c r="A33" s="69" t="s">
        <v>194</v>
      </c>
      <c r="B33" s="68" t="s">
        <v>195</v>
      </c>
      <c r="C33" s="50">
        <v>1</v>
      </c>
      <c r="D33" s="50" t="s">
        <v>10</v>
      </c>
      <c r="E33" s="4">
        <v>15400</v>
      </c>
      <c r="F33" s="4">
        <v>6900</v>
      </c>
      <c r="G33" s="4">
        <v>22300</v>
      </c>
    </row>
    <row r="34" spans="1:7" ht="89.25">
      <c r="A34" s="7" t="s">
        <v>196</v>
      </c>
      <c r="B34" s="82" t="s">
        <v>197</v>
      </c>
      <c r="C34" s="4">
        <v>1</v>
      </c>
      <c r="D34" s="4" t="s">
        <v>10</v>
      </c>
      <c r="E34" s="4">
        <v>18500</v>
      </c>
      <c r="F34" s="4">
        <v>6900</v>
      </c>
      <c r="G34" s="4">
        <v>25400</v>
      </c>
    </row>
    <row r="35" spans="1:7" ht="51">
      <c r="A35" s="7" t="s">
        <v>198</v>
      </c>
      <c r="B35" s="82" t="s">
        <v>199</v>
      </c>
      <c r="C35" s="4">
        <v>1</v>
      </c>
      <c r="D35" s="4" t="s">
        <v>10</v>
      </c>
      <c r="E35" s="4">
        <v>44900</v>
      </c>
      <c r="F35" s="4">
        <v>11700</v>
      </c>
      <c r="G35" s="4">
        <v>56600</v>
      </c>
    </row>
    <row r="36" spans="1:7" ht="51">
      <c r="A36" s="7" t="s">
        <v>200</v>
      </c>
      <c r="B36" s="82" t="s">
        <v>201</v>
      </c>
      <c r="C36" s="4">
        <v>1</v>
      </c>
      <c r="D36" s="4" t="s">
        <v>10</v>
      </c>
      <c r="E36" s="4">
        <v>50700</v>
      </c>
      <c r="F36" s="4">
        <v>11700</v>
      </c>
      <c r="G36" s="4">
        <v>62400</v>
      </c>
    </row>
    <row r="37" spans="1:7" ht="51">
      <c r="A37" s="7" t="s">
        <v>202</v>
      </c>
      <c r="B37" s="82" t="s">
        <v>203</v>
      </c>
      <c r="C37" s="4">
        <v>1</v>
      </c>
      <c r="D37" s="4" t="s">
        <v>10</v>
      </c>
      <c r="E37" s="4">
        <v>67200</v>
      </c>
      <c r="F37" s="4">
        <v>11700</v>
      </c>
      <c r="G37" s="4">
        <v>78900</v>
      </c>
    </row>
    <row r="38" spans="1:7" ht="89.25">
      <c r="A38" s="7" t="s">
        <v>204</v>
      </c>
      <c r="B38" s="82" t="s">
        <v>205</v>
      </c>
      <c r="C38" s="4">
        <v>1</v>
      </c>
      <c r="D38" s="4" t="s">
        <v>59</v>
      </c>
      <c r="E38" s="4">
        <v>24300</v>
      </c>
      <c r="F38" s="4">
        <v>15200</v>
      </c>
      <c r="G38" s="4">
        <v>39500</v>
      </c>
    </row>
    <row r="39" spans="1:7" ht="30">
      <c r="A39" s="7" t="s">
        <v>206</v>
      </c>
      <c r="B39" s="5" t="s">
        <v>207</v>
      </c>
      <c r="C39" s="4">
        <v>1</v>
      </c>
      <c r="D39" s="4" t="s">
        <v>10</v>
      </c>
      <c r="E39" s="4">
        <v>4800</v>
      </c>
      <c r="F39" s="4">
        <v>1700</v>
      </c>
      <c r="G39" s="4">
        <v>6500</v>
      </c>
    </row>
    <row r="40" spans="1:7" ht="38.25">
      <c r="A40" s="7" t="s">
        <v>208</v>
      </c>
      <c r="B40" s="5" t="s">
        <v>209</v>
      </c>
      <c r="C40" s="4">
        <v>1</v>
      </c>
      <c r="D40" s="4" t="s">
        <v>59</v>
      </c>
      <c r="E40" s="4">
        <v>12000</v>
      </c>
      <c r="F40" s="4">
        <v>4200</v>
      </c>
      <c r="G40" s="4">
        <v>16200</v>
      </c>
    </row>
    <row r="41" spans="1:7" ht="63.75">
      <c r="A41" s="7" t="s">
        <v>210</v>
      </c>
      <c r="B41" s="5" t="s">
        <v>211</v>
      </c>
      <c r="C41" s="4">
        <v>1</v>
      </c>
      <c r="D41" s="4" t="s">
        <v>59</v>
      </c>
      <c r="E41" s="4">
        <v>18800</v>
      </c>
      <c r="F41" s="4">
        <v>6600</v>
      </c>
      <c r="G41" s="4">
        <v>25400</v>
      </c>
    </row>
    <row r="42" spans="1:7" ht="51">
      <c r="A42" s="7" t="s">
        <v>259</v>
      </c>
      <c r="B42" s="5" t="s">
        <v>260</v>
      </c>
      <c r="C42" s="4">
        <v>1</v>
      </c>
      <c r="D42" s="4" t="s">
        <v>10</v>
      </c>
      <c r="E42" s="4">
        <v>9000</v>
      </c>
      <c r="F42" s="4">
        <v>4500</v>
      </c>
      <c r="G42" s="4">
        <v>13500</v>
      </c>
    </row>
    <row r="43" spans="1:7" ht="48.75" customHeight="1">
      <c r="A43" s="69" t="s">
        <v>261</v>
      </c>
      <c r="B43" s="49" t="s">
        <v>215</v>
      </c>
      <c r="C43" s="50">
        <v>1</v>
      </c>
      <c r="D43" s="50" t="s">
        <v>10</v>
      </c>
      <c r="E43" s="50">
        <v>15200</v>
      </c>
      <c r="F43" s="50">
        <v>4200</v>
      </c>
      <c r="G43" s="50">
        <v>19400</v>
      </c>
    </row>
    <row r="44" spans="1:7" ht="51">
      <c r="A44" s="4" t="s">
        <v>216</v>
      </c>
      <c r="B44" s="5" t="s">
        <v>217</v>
      </c>
      <c r="C44" s="4">
        <v>1</v>
      </c>
      <c r="D44" s="4" t="s">
        <v>10</v>
      </c>
      <c r="E44" s="4">
        <v>14700</v>
      </c>
      <c r="F44" s="4">
        <v>4200</v>
      </c>
      <c r="G44" s="4">
        <v>18900</v>
      </c>
    </row>
    <row r="45" spans="1:7" ht="27.75" customHeight="1">
      <c r="A45" s="80"/>
      <c r="B45" s="81" t="s">
        <v>60</v>
      </c>
      <c r="C45" s="80"/>
      <c r="D45" s="80"/>
      <c r="E45" s="80">
        <v>1197400</v>
      </c>
      <c r="F45" s="80">
        <v>183300</v>
      </c>
      <c r="G45" s="80">
        <v>1380700</v>
      </c>
    </row>
    <row r="46" spans="1:7" ht="21">
      <c r="A46" s="181" t="s">
        <v>71</v>
      </c>
      <c r="B46" s="181"/>
      <c r="C46" s="181"/>
      <c r="D46" s="181"/>
      <c r="E46" s="181"/>
      <c r="F46" s="181"/>
      <c r="G46" s="181"/>
    </row>
    <row r="47" spans="1:7" ht="25.5">
      <c r="A47" s="4" t="s">
        <v>72</v>
      </c>
      <c r="B47" s="5" t="s">
        <v>73</v>
      </c>
      <c r="C47" s="4">
        <v>1</v>
      </c>
      <c r="D47" s="4" t="s">
        <v>156</v>
      </c>
      <c r="E47" s="168">
        <v>200</v>
      </c>
      <c r="F47" s="169"/>
      <c r="G47" s="4">
        <v>200</v>
      </c>
    </row>
    <row r="48" spans="1:7" ht="52.5" customHeight="1">
      <c r="A48" s="69" t="s">
        <v>262</v>
      </c>
      <c r="B48" s="49" t="s">
        <v>243</v>
      </c>
      <c r="C48" s="50">
        <v>1</v>
      </c>
      <c r="D48" s="50" t="s">
        <v>244</v>
      </c>
      <c r="E48" s="153">
        <v>300</v>
      </c>
      <c r="F48" s="154"/>
      <c r="G48" s="50">
        <v>300</v>
      </c>
    </row>
    <row r="49" spans="1:8" ht="38.25">
      <c r="A49" s="7" t="s">
        <v>78</v>
      </c>
      <c r="B49" s="5" t="s">
        <v>79</v>
      </c>
      <c r="C49" s="7">
        <v>1</v>
      </c>
      <c r="D49" s="7" t="s">
        <v>10</v>
      </c>
      <c r="E49" s="168">
        <v>20700</v>
      </c>
      <c r="F49" s="169"/>
      <c r="G49" s="4">
        <v>20700</v>
      </c>
    </row>
    <row r="50" spans="1:8" ht="25.5">
      <c r="A50" s="4" t="s">
        <v>80</v>
      </c>
      <c r="B50" s="5" t="s">
        <v>81</v>
      </c>
      <c r="C50" s="4">
        <v>1</v>
      </c>
      <c r="D50" s="4" t="s">
        <v>77</v>
      </c>
      <c r="E50" s="168">
        <v>7500</v>
      </c>
      <c r="F50" s="169"/>
      <c r="G50" s="4">
        <v>7500</v>
      </c>
    </row>
    <row r="51" spans="1:8" ht="38.25">
      <c r="A51" s="4" t="s">
        <v>80</v>
      </c>
      <c r="B51" s="5" t="s">
        <v>82</v>
      </c>
      <c r="C51" s="4">
        <v>1</v>
      </c>
      <c r="D51" s="4" t="s">
        <v>77</v>
      </c>
      <c r="E51" s="168">
        <v>10200</v>
      </c>
      <c r="F51" s="169"/>
      <c r="G51" s="4">
        <v>10200</v>
      </c>
    </row>
    <row r="52" spans="1:8" ht="36.75" customHeight="1">
      <c r="A52" s="84"/>
      <c r="B52" s="85" t="s">
        <v>60</v>
      </c>
      <c r="C52" s="84"/>
      <c r="D52" s="84"/>
      <c r="E52" s="197">
        <v>38900</v>
      </c>
      <c r="F52" s="198">
        <v>0</v>
      </c>
      <c r="G52" s="84">
        <v>38900</v>
      </c>
    </row>
    <row r="53" spans="1:8" s="90" customFormat="1" ht="40.5" customHeight="1">
      <c r="A53" s="113" t="s">
        <v>83</v>
      </c>
      <c r="B53" s="113"/>
      <c r="C53" s="113"/>
      <c r="D53" s="113"/>
      <c r="E53" s="199"/>
      <c r="F53" s="200"/>
      <c r="G53" s="201"/>
      <c r="H53" s="87"/>
    </row>
    <row r="54" spans="1:8" ht="192.75" hidden="1" customHeight="1">
      <c r="A54" s="184" t="s">
        <v>263</v>
      </c>
      <c r="B54" s="185"/>
      <c r="C54" s="185"/>
      <c r="D54" s="185"/>
      <c r="E54" s="185"/>
      <c r="F54" s="185"/>
      <c r="G54" s="186"/>
    </row>
    <row r="55" spans="1:8" ht="113.25" hidden="1" customHeight="1">
      <c r="A55" s="184" t="s">
        <v>264</v>
      </c>
      <c r="B55" s="185"/>
      <c r="C55" s="185"/>
      <c r="D55" s="185"/>
      <c r="E55" s="185"/>
      <c r="F55" s="185"/>
      <c r="G55" s="186"/>
    </row>
    <row r="56" spans="1:8" ht="40.5" customHeight="1">
      <c r="A56" s="91" t="s">
        <v>248</v>
      </c>
      <c r="C56" s="19" t="s">
        <v>265</v>
      </c>
      <c r="D56" s="19"/>
      <c r="E56" s="20"/>
      <c r="F56" s="20"/>
      <c r="G56" s="92"/>
    </row>
    <row r="57" spans="1:8">
      <c r="A57" s="93"/>
      <c r="G57" s="94"/>
    </row>
    <row r="58" spans="1:8">
      <c r="A58" s="95"/>
      <c r="B58" s="96"/>
      <c r="C58" s="96"/>
      <c r="D58" s="96"/>
      <c r="E58" s="96"/>
      <c r="F58" s="96"/>
      <c r="G58" s="97"/>
    </row>
  </sheetData>
  <mergeCells count="16">
    <mergeCell ref="A55:G55"/>
    <mergeCell ref="E51:F51"/>
    <mergeCell ref="E52:F52"/>
    <mergeCell ref="A53:D53"/>
    <mergeCell ref="E53:G53"/>
    <mergeCell ref="A54:G54"/>
    <mergeCell ref="A46:G46"/>
    <mergeCell ref="E47:F47"/>
    <mergeCell ref="E48:F48"/>
    <mergeCell ref="E49:F49"/>
    <mergeCell ref="E50:F50"/>
    <mergeCell ref="A1:G1"/>
    <mergeCell ref="A2:G2"/>
    <mergeCell ref="A7:G7"/>
    <mergeCell ref="A11:G11"/>
    <mergeCell ref="A18:G18"/>
  </mergeCells>
  <pageMargins left="0.7" right="0.7" top="0.75" bottom="0.75" header="0.3" footer="0.3"/>
  <pageSetup paperSize="9" scale="65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2" tint="-9.9978637043366805E-2"/>
  </sheetPr>
  <dimension ref="A1:G32"/>
  <sheetViews>
    <sheetView zoomScale="67" workbookViewId="0">
      <selection activeCell="B43" sqref="B43"/>
    </sheetView>
  </sheetViews>
  <sheetFormatPr defaultColWidth="8.85546875" defaultRowHeight="15"/>
  <cols>
    <col min="1" max="1" width="35.7109375" customWidth="1"/>
    <col min="2" max="2" width="45.7109375" customWidth="1"/>
    <col min="3" max="3" width="10.7109375" style="98" customWidth="1"/>
    <col min="4" max="4" width="9.7109375" bestFit="1" customWidth="1"/>
    <col min="5" max="5" width="11.42578125" customWidth="1"/>
    <col min="6" max="7" width="11" customWidth="1"/>
    <col min="8" max="8" width="9.140625" customWidth="1"/>
  </cols>
  <sheetData>
    <row r="1" spans="1:7" ht="117.75" customHeight="1">
      <c r="A1" s="107"/>
      <c r="B1" s="107"/>
      <c r="C1" s="107"/>
      <c r="D1" s="107"/>
      <c r="E1" s="107"/>
      <c r="F1" s="107"/>
      <c r="G1" s="107"/>
    </row>
    <row r="2" spans="1:7" ht="24.95" customHeight="1">
      <c r="A2" s="202" t="s">
        <v>266</v>
      </c>
      <c r="B2" s="202"/>
      <c r="C2" s="202"/>
      <c r="D2" s="202"/>
      <c r="E2" s="202"/>
      <c r="F2" s="202"/>
      <c r="G2" s="202"/>
    </row>
    <row r="3" spans="1:7" ht="55.5" customHeight="1">
      <c r="A3" s="43" t="s">
        <v>267</v>
      </c>
      <c r="B3" s="43" t="s">
        <v>2</v>
      </c>
      <c r="C3" s="44" t="s">
        <v>3</v>
      </c>
      <c r="D3" s="45" t="s">
        <v>4</v>
      </c>
      <c r="E3" s="99" t="s">
        <v>5</v>
      </c>
      <c r="F3" s="99" t="s">
        <v>6</v>
      </c>
      <c r="G3" s="99" t="s">
        <v>7</v>
      </c>
    </row>
    <row r="4" spans="1:7" ht="195.75" customHeight="1">
      <c r="A4" s="50" t="s">
        <v>268</v>
      </c>
      <c r="B4" s="100" t="s">
        <v>269</v>
      </c>
      <c r="C4" s="101">
        <v>1</v>
      </c>
      <c r="D4" s="102" t="s">
        <v>10</v>
      </c>
      <c r="E4" s="103">
        <v>136200</v>
      </c>
      <c r="F4" s="103">
        <v>41400</v>
      </c>
      <c r="G4" s="103">
        <v>177600</v>
      </c>
    </row>
    <row r="5" spans="1:7" ht="210.75" customHeight="1">
      <c r="A5" s="50" t="s">
        <v>270</v>
      </c>
      <c r="B5" s="100" t="s">
        <v>271</v>
      </c>
      <c r="C5" s="101">
        <v>1</v>
      </c>
      <c r="D5" s="102" t="s">
        <v>10</v>
      </c>
      <c r="E5" s="103">
        <v>144600</v>
      </c>
      <c r="F5" s="103">
        <v>41400</v>
      </c>
      <c r="G5" s="103">
        <v>186000</v>
      </c>
    </row>
    <row r="6" spans="1:7" ht="175.5" customHeight="1">
      <c r="A6" s="50" t="s">
        <v>272</v>
      </c>
      <c r="B6" s="100" t="s">
        <v>273</v>
      </c>
      <c r="C6" s="101">
        <v>1</v>
      </c>
      <c r="D6" s="102" t="s">
        <v>10</v>
      </c>
      <c r="E6" s="103">
        <v>149400</v>
      </c>
      <c r="F6" s="103">
        <v>48600</v>
      </c>
      <c r="G6" s="103">
        <v>198000</v>
      </c>
    </row>
    <row r="7" spans="1:7" ht="177.75" customHeight="1">
      <c r="A7" s="50" t="s">
        <v>274</v>
      </c>
      <c r="B7" s="100" t="s">
        <v>275</v>
      </c>
      <c r="C7" s="101">
        <v>1</v>
      </c>
      <c r="D7" s="102" t="s">
        <v>10</v>
      </c>
      <c r="E7" s="103">
        <v>173400</v>
      </c>
      <c r="F7" s="103">
        <v>48600</v>
      </c>
      <c r="G7" s="103">
        <v>222000</v>
      </c>
    </row>
    <row r="8" spans="1:7" ht="182.25" customHeight="1">
      <c r="A8" s="6" t="s">
        <v>276</v>
      </c>
      <c r="B8" s="9" t="s">
        <v>277</v>
      </c>
      <c r="C8" s="6">
        <v>1</v>
      </c>
      <c r="D8" s="6" t="s">
        <v>10</v>
      </c>
      <c r="E8" s="104">
        <v>164200</v>
      </c>
      <c r="F8" s="104">
        <v>41400</v>
      </c>
      <c r="G8" s="104">
        <v>205600</v>
      </c>
    </row>
    <row r="9" spans="1:7" ht="178.5" customHeight="1">
      <c r="A9" s="6" t="s">
        <v>278</v>
      </c>
      <c r="B9" s="9" t="s">
        <v>279</v>
      </c>
      <c r="C9" s="6">
        <v>1</v>
      </c>
      <c r="D9" s="6" t="s">
        <v>10</v>
      </c>
      <c r="E9" s="104">
        <v>171400</v>
      </c>
      <c r="F9" s="104">
        <v>41400</v>
      </c>
      <c r="G9" s="104">
        <v>212800</v>
      </c>
    </row>
    <row r="10" spans="1:7" ht="198" customHeight="1">
      <c r="A10" s="6" t="s">
        <v>280</v>
      </c>
      <c r="B10" s="9" t="s">
        <v>281</v>
      </c>
      <c r="C10" s="6">
        <v>1</v>
      </c>
      <c r="D10" s="6" t="s">
        <v>10</v>
      </c>
      <c r="E10" s="104">
        <v>180400</v>
      </c>
      <c r="F10" s="104">
        <v>41400</v>
      </c>
      <c r="G10" s="104">
        <v>221800</v>
      </c>
    </row>
    <row r="11" spans="1:7" ht="183.75" customHeight="1">
      <c r="A11" s="6" t="s">
        <v>282</v>
      </c>
      <c r="B11" s="9" t="s">
        <v>283</v>
      </c>
      <c r="C11" s="6">
        <v>1</v>
      </c>
      <c r="D11" s="6" t="s">
        <v>10</v>
      </c>
      <c r="E11" s="104">
        <v>189800</v>
      </c>
      <c r="F11" s="104">
        <v>41400</v>
      </c>
      <c r="G11" s="104">
        <v>231200</v>
      </c>
    </row>
    <row r="12" spans="1:7" ht="153.75" customHeight="1">
      <c r="A12" s="4" t="s">
        <v>284</v>
      </c>
      <c r="B12" s="5" t="s">
        <v>285</v>
      </c>
      <c r="C12" s="4">
        <v>1</v>
      </c>
      <c r="D12" s="4" t="s">
        <v>10</v>
      </c>
      <c r="E12" s="103">
        <v>167800</v>
      </c>
      <c r="F12" s="103">
        <v>41400</v>
      </c>
      <c r="G12" s="103">
        <v>209200</v>
      </c>
    </row>
    <row r="13" spans="1:7" ht="46.5" customHeight="1">
      <c r="A13" s="7" t="s">
        <v>286</v>
      </c>
      <c r="B13" s="5" t="s">
        <v>287</v>
      </c>
      <c r="C13" s="4">
        <v>1</v>
      </c>
      <c r="D13" s="4" t="s">
        <v>10</v>
      </c>
      <c r="E13" s="103">
        <v>15000</v>
      </c>
      <c r="F13" s="103">
        <v>7700</v>
      </c>
      <c r="G13" s="103">
        <v>22700</v>
      </c>
    </row>
    <row r="14" spans="1:7" ht="168.75" customHeight="1">
      <c r="A14" s="4" t="s">
        <v>288</v>
      </c>
      <c r="B14" s="5" t="s">
        <v>289</v>
      </c>
      <c r="C14" s="4">
        <v>1</v>
      </c>
      <c r="D14" s="4" t="s">
        <v>10</v>
      </c>
      <c r="E14" s="103">
        <v>180900</v>
      </c>
      <c r="F14" s="103">
        <v>47000</v>
      </c>
      <c r="G14" s="103">
        <v>227900</v>
      </c>
    </row>
    <row r="15" spans="1:7" ht="170.25" customHeight="1">
      <c r="A15" s="4" t="s">
        <v>290</v>
      </c>
      <c r="B15" s="5" t="s">
        <v>291</v>
      </c>
      <c r="C15" s="4">
        <v>1</v>
      </c>
      <c r="D15" s="4" t="s">
        <v>10</v>
      </c>
      <c r="E15" s="103">
        <v>187200</v>
      </c>
      <c r="F15" s="103">
        <v>49700</v>
      </c>
      <c r="G15" s="103">
        <v>236900</v>
      </c>
    </row>
    <row r="16" spans="1:7" ht="126" customHeight="1">
      <c r="A16" s="7" t="s">
        <v>292</v>
      </c>
      <c r="B16" s="5" t="s">
        <v>293</v>
      </c>
      <c r="C16" s="4">
        <v>1</v>
      </c>
      <c r="D16" s="4" t="s">
        <v>10</v>
      </c>
      <c r="E16" s="6">
        <v>164900</v>
      </c>
      <c r="F16" s="6">
        <v>45600</v>
      </c>
      <c r="G16" s="6">
        <v>210500</v>
      </c>
    </row>
    <row r="17" spans="1:7" ht="128.25" customHeight="1">
      <c r="A17" s="7" t="s">
        <v>294</v>
      </c>
      <c r="B17" s="5" t="s">
        <v>295</v>
      </c>
      <c r="C17" s="4">
        <v>1</v>
      </c>
      <c r="D17" s="4" t="s">
        <v>10</v>
      </c>
      <c r="E17" s="6">
        <v>172000</v>
      </c>
      <c r="F17" s="6">
        <v>45600</v>
      </c>
      <c r="G17" s="6">
        <v>217600</v>
      </c>
    </row>
    <row r="18" spans="1:7" ht="120" customHeight="1">
      <c r="A18" s="7" t="s">
        <v>296</v>
      </c>
      <c r="B18" s="5" t="s">
        <v>297</v>
      </c>
      <c r="C18" s="4">
        <v>1</v>
      </c>
      <c r="D18" s="4" t="s">
        <v>10</v>
      </c>
      <c r="E18" s="6">
        <v>180400</v>
      </c>
      <c r="F18" s="6">
        <v>55200</v>
      </c>
      <c r="G18" s="6">
        <v>235600</v>
      </c>
    </row>
    <row r="19" spans="1:7" ht="80.099999999999994" customHeight="1">
      <c r="A19" s="7" t="s">
        <v>298</v>
      </c>
      <c r="B19" s="5" t="s">
        <v>298</v>
      </c>
      <c r="C19" s="4">
        <v>1</v>
      </c>
      <c r="D19" s="4" t="s">
        <v>59</v>
      </c>
      <c r="E19" s="6">
        <v>23800</v>
      </c>
      <c r="F19" s="6">
        <v>18400</v>
      </c>
      <c r="G19" s="6">
        <v>42200</v>
      </c>
    </row>
    <row r="20" spans="1:7" ht="80.099999999999994" customHeight="1">
      <c r="A20" s="7" t="s">
        <v>299</v>
      </c>
      <c r="B20" s="5" t="s">
        <v>299</v>
      </c>
      <c r="C20" s="4">
        <v>1</v>
      </c>
      <c r="D20" s="4" t="s">
        <v>10</v>
      </c>
      <c r="E20" s="6">
        <v>4800</v>
      </c>
      <c r="F20" s="6">
        <v>4200</v>
      </c>
      <c r="G20" s="6">
        <v>9000</v>
      </c>
    </row>
    <row r="21" spans="1:7" ht="116.25" customHeight="1">
      <c r="A21" s="7" t="s">
        <v>300</v>
      </c>
      <c r="B21" s="9" t="s">
        <v>301</v>
      </c>
      <c r="C21" s="4">
        <v>1</v>
      </c>
      <c r="D21" s="4" t="s">
        <v>10</v>
      </c>
      <c r="E21" s="6">
        <v>156000</v>
      </c>
      <c r="F21" s="6">
        <v>41400</v>
      </c>
      <c r="G21" s="6">
        <v>197400</v>
      </c>
    </row>
    <row r="22" spans="1:7" ht="116.25" customHeight="1">
      <c r="A22" s="7" t="s">
        <v>302</v>
      </c>
      <c r="B22" s="9" t="s">
        <v>303</v>
      </c>
      <c r="C22" s="4">
        <v>1</v>
      </c>
      <c r="D22" s="4" t="s">
        <v>10</v>
      </c>
      <c r="E22" s="6">
        <v>162600</v>
      </c>
      <c r="F22" s="6">
        <v>41400</v>
      </c>
      <c r="G22" s="6">
        <v>204000</v>
      </c>
    </row>
    <row r="23" spans="1:7" ht="116.25" customHeight="1">
      <c r="A23" s="7" t="s">
        <v>304</v>
      </c>
      <c r="B23" s="9" t="s">
        <v>305</v>
      </c>
      <c r="C23" s="4">
        <v>1</v>
      </c>
      <c r="D23" s="4" t="s">
        <v>10</v>
      </c>
      <c r="E23" s="6">
        <v>168900</v>
      </c>
      <c r="F23" s="6">
        <v>41400</v>
      </c>
      <c r="G23" s="6">
        <v>210300</v>
      </c>
    </row>
    <row r="24" spans="1:7" ht="101.25" customHeight="1">
      <c r="A24" s="105" t="s">
        <v>306</v>
      </c>
      <c r="B24" s="9" t="s">
        <v>307</v>
      </c>
      <c r="C24" s="4">
        <v>1</v>
      </c>
      <c r="D24" s="4" t="s">
        <v>10</v>
      </c>
      <c r="E24" s="6">
        <v>181000</v>
      </c>
      <c r="F24" s="6">
        <v>41400</v>
      </c>
      <c r="G24" s="6">
        <v>222400</v>
      </c>
    </row>
    <row r="25" spans="1:7" ht="21.6" customHeight="1">
      <c r="A25" s="203" t="s">
        <v>308</v>
      </c>
      <c r="B25" s="160"/>
      <c r="C25" s="160"/>
      <c r="D25" s="160"/>
      <c r="E25" s="204"/>
      <c r="F25" s="204"/>
      <c r="G25" s="205"/>
    </row>
    <row r="26" spans="1:7" ht="39.950000000000003" customHeight="1">
      <c r="A26" s="4" t="s">
        <v>80</v>
      </c>
      <c r="B26" s="5" t="s">
        <v>81</v>
      </c>
      <c r="C26" s="4">
        <v>1</v>
      </c>
      <c r="D26" s="4" t="s">
        <v>77</v>
      </c>
      <c r="E26" s="206">
        <v>7200</v>
      </c>
      <c r="F26" s="206"/>
      <c r="G26" s="72">
        <v>7200</v>
      </c>
    </row>
    <row r="27" spans="1:7" ht="24.95" customHeight="1">
      <c r="A27" s="207" t="s">
        <v>83</v>
      </c>
      <c r="B27" s="207"/>
      <c r="C27" s="207"/>
      <c r="D27" s="207"/>
      <c r="E27" s="208"/>
      <c r="F27" s="208"/>
      <c r="G27" s="208"/>
    </row>
    <row r="28" spans="1:7" ht="143.25" hidden="1" customHeight="1">
      <c r="A28" s="116" t="s">
        <v>309</v>
      </c>
      <c r="B28" s="209"/>
      <c r="C28" s="209"/>
      <c r="D28" s="209"/>
      <c r="E28" s="209"/>
      <c r="F28" s="209"/>
      <c r="G28" s="209"/>
    </row>
    <row r="32" spans="1:7">
      <c r="A32" s="19" t="s">
        <v>85</v>
      </c>
      <c r="D32" s="118" t="s">
        <v>310</v>
      </c>
      <c r="E32" s="118"/>
      <c r="F32" s="118"/>
      <c r="G32" s="118"/>
    </row>
  </sheetData>
  <mergeCells count="8">
    <mergeCell ref="A28:G28"/>
    <mergeCell ref="D32:G32"/>
    <mergeCell ref="A1:G1"/>
    <mergeCell ref="A2:G2"/>
    <mergeCell ref="A25:G25"/>
    <mergeCell ref="E26:F26"/>
    <mergeCell ref="A27:D27"/>
    <mergeCell ref="E27:G27"/>
  </mergeCells>
  <pageMargins left="0.59055118110236249" right="0.59055118110236249" top="0.74803149606299213" bottom="0.74803149606299213" header="0.31496062992125984" footer="0.31496062992125984"/>
  <pageSetup paperSize="9" scale="65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24"/>
  <sheetViews>
    <sheetView workbookViewId="0">
      <selection activeCell="I25" sqref="A1:I25"/>
    </sheetView>
  </sheetViews>
  <sheetFormatPr defaultColWidth="8.85546875" defaultRowHeight="15"/>
  <cols>
    <col min="1" max="1" width="35.7109375" customWidth="1"/>
    <col min="2" max="2" width="45.7109375" customWidth="1"/>
    <col min="3" max="4" width="10.7109375" customWidth="1"/>
    <col min="5" max="6" width="10.7109375" style="78" hidden="1" customWidth="1"/>
    <col min="7" max="9" width="10.7109375" customWidth="1"/>
    <col min="10" max="10" width="9.140625" customWidth="1"/>
  </cols>
  <sheetData>
    <row r="1" spans="1:9" ht="75" customHeight="1">
      <c r="A1" s="139"/>
      <c r="B1" s="140"/>
      <c r="C1" s="140"/>
      <c r="D1" s="140"/>
      <c r="E1" s="140"/>
      <c r="F1" s="140"/>
      <c r="G1" s="140"/>
      <c r="H1" s="140"/>
      <c r="I1" s="141"/>
    </row>
    <row r="2" spans="1:9" ht="24.95" customHeight="1">
      <c r="A2" s="210" t="s">
        <v>266</v>
      </c>
      <c r="B2" s="202"/>
      <c r="C2" s="202"/>
      <c r="D2" s="202"/>
      <c r="E2" s="202"/>
      <c r="F2" s="202"/>
      <c r="G2" s="202"/>
      <c r="H2" s="202"/>
      <c r="I2" s="211"/>
    </row>
    <row r="3" spans="1:9" ht="24.95" customHeight="1">
      <c r="A3" s="42" t="s">
        <v>267</v>
      </c>
      <c r="B3" s="43" t="s">
        <v>2</v>
      </c>
      <c r="C3" s="44" t="s">
        <v>3</v>
      </c>
      <c r="D3" s="45" t="s">
        <v>4</v>
      </c>
      <c r="E3" s="46" t="s">
        <v>114</v>
      </c>
      <c r="F3" s="46" t="s">
        <v>115</v>
      </c>
      <c r="G3" s="45" t="s">
        <v>116</v>
      </c>
      <c r="H3" s="45" t="s">
        <v>117</v>
      </c>
      <c r="I3" s="47" t="s">
        <v>118</v>
      </c>
    </row>
    <row r="4" spans="1:9" ht="51" hidden="1" customHeight="1">
      <c r="A4" s="54" t="s">
        <v>276</v>
      </c>
      <c r="B4" s="9" t="s">
        <v>311</v>
      </c>
      <c r="C4" s="4"/>
      <c r="D4" s="4" t="s">
        <v>10</v>
      </c>
      <c r="E4" s="55">
        <v>110300</v>
      </c>
      <c r="F4" s="55">
        <v>30000</v>
      </c>
      <c r="G4" s="4">
        <f t="shared" ref="G4:G12" si="0">C4*E4</f>
        <v>0</v>
      </c>
      <c r="H4" s="4">
        <f t="shared" ref="H4:H12" si="1">C4*F4</f>
        <v>0</v>
      </c>
      <c r="I4" s="56">
        <f t="shared" ref="I4:I12" si="2">SUM(G4:H4)</f>
        <v>0</v>
      </c>
    </row>
    <row r="5" spans="1:9" ht="42.75" hidden="1" customHeight="1">
      <c r="A5" s="54" t="s">
        <v>278</v>
      </c>
      <c r="B5" s="9" t="s">
        <v>312</v>
      </c>
      <c r="C5" s="4"/>
      <c r="D5" s="4" t="s">
        <v>10</v>
      </c>
      <c r="E5" s="55">
        <v>115500</v>
      </c>
      <c r="F5" s="55">
        <v>30000</v>
      </c>
      <c r="G5" s="4">
        <f t="shared" si="0"/>
        <v>0</v>
      </c>
      <c r="H5" s="4">
        <f t="shared" si="1"/>
        <v>0</v>
      </c>
      <c r="I5" s="56">
        <f t="shared" si="2"/>
        <v>0</v>
      </c>
    </row>
    <row r="6" spans="1:9" ht="60" hidden="1" customHeight="1">
      <c r="A6" s="54" t="s">
        <v>280</v>
      </c>
      <c r="B6" s="9" t="s">
        <v>313</v>
      </c>
      <c r="C6" s="4"/>
      <c r="D6" s="4" t="s">
        <v>10</v>
      </c>
      <c r="E6" s="55">
        <v>125500</v>
      </c>
      <c r="F6" s="55">
        <v>28000</v>
      </c>
      <c r="G6" s="4">
        <f t="shared" si="0"/>
        <v>0</v>
      </c>
      <c r="H6" s="4">
        <f t="shared" si="1"/>
        <v>0</v>
      </c>
      <c r="I6" s="56">
        <f t="shared" si="2"/>
        <v>0</v>
      </c>
    </row>
    <row r="7" spans="1:9" ht="80.099999999999994" hidden="1" customHeight="1">
      <c r="A7" s="54" t="s">
        <v>282</v>
      </c>
      <c r="B7" s="5" t="s">
        <v>314</v>
      </c>
      <c r="C7" s="4"/>
      <c r="D7" s="4" t="s">
        <v>10</v>
      </c>
      <c r="E7" s="55">
        <v>130500</v>
      </c>
      <c r="F7" s="55">
        <v>30000</v>
      </c>
      <c r="G7" s="4">
        <f t="shared" si="0"/>
        <v>0</v>
      </c>
      <c r="H7" s="4">
        <f t="shared" si="1"/>
        <v>0</v>
      </c>
      <c r="I7" s="56">
        <f t="shared" si="2"/>
        <v>0</v>
      </c>
    </row>
    <row r="8" spans="1:9" ht="80.099999999999994" hidden="1" customHeight="1">
      <c r="A8" s="54" t="s">
        <v>315</v>
      </c>
      <c r="B8" s="5" t="s">
        <v>316</v>
      </c>
      <c r="C8" s="4"/>
      <c r="D8" s="4" t="s">
        <v>10</v>
      </c>
      <c r="E8" s="55">
        <v>128500</v>
      </c>
      <c r="F8" s="55">
        <v>32000</v>
      </c>
      <c r="G8" s="4">
        <f t="shared" si="0"/>
        <v>0</v>
      </c>
      <c r="H8" s="4">
        <f t="shared" si="1"/>
        <v>0</v>
      </c>
      <c r="I8" s="56">
        <f t="shared" si="2"/>
        <v>0</v>
      </c>
    </row>
    <row r="9" spans="1:9" ht="80.099999999999994" hidden="1" customHeight="1">
      <c r="A9" s="54" t="s">
        <v>317</v>
      </c>
      <c r="B9" s="5" t="s">
        <v>318</v>
      </c>
      <c r="C9" s="4"/>
      <c r="D9" s="4" t="s">
        <v>10</v>
      </c>
      <c r="E9" s="55">
        <v>134500</v>
      </c>
      <c r="F9" s="55">
        <v>34000</v>
      </c>
      <c r="G9" s="4">
        <f t="shared" si="0"/>
        <v>0</v>
      </c>
      <c r="H9" s="4">
        <f t="shared" si="1"/>
        <v>0</v>
      </c>
      <c r="I9" s="56">
        <f t="shared" si="2"/>
        <v>0</v>
      </c>
    </row>
    <row r="10" spans="1:9" ht="80.099999999999994" hidden="1" customHeight="1">
      <c r="A10" s="54" t="s">
        <v>319</v>
      </c>
      <c r="B10" s="5" t="s">
        <v>320</v>
      </c>
      <c r="C10" s="4"/>
      <c r="D10" s="4" t="s">
        <v>10</v>
      </c>
      <c r="E10" s="55">
        <v>135700</v>
      </c>
      <c r="F10" s="55">
        <v>36000</v>
      </c>
      <c r="G10" s="4">
        <f t="shared" si="0"/>
        <v>0</v>
      </c>
      <c r="H10" s="4">
        <f t="shared" si="1"/>
        <v>0</v>
      </c>
      <c r="I10" s="56">
        <f t="shared" si="2"/>
        <v>0</v>
      </c>
    </row>
    <row r="11" spans="1:9" ht="80.099999999999994" hidden="1" customHeight="1">
      <c r="A11" s="57" t="s">
        <v>292</v>
      </c>
      <c r="B11" s="5" t="s">
        <v>321</v>
      </c>
      <c r="C11" s="4"/>
      <c r="D11" s="4" t="s">
        <v>10</v>
      </c>
      <c r="E11" s="55">
        <v>128200</v>
      </c>
      <c r="F11" s="55">
        <v>33000</v>
      </c>
      <c r="G11" s="4">
        <f>C11*E11</f>
        <v>0</v>
      </c>
      <c r="H11" s="4">
        <f>C11*F11</f>
        <v>0</v>
      </c>
      <c r="I11" s="56">
        <f>SUM(G11:H11)</f>
        <v>0</v>
      </c>
    </row>
    <row r="12" spans="1:9" ht="80.099999999999994" customHeight="1">
      <c r="A12" s="57" t="s">
        <v>294</v>
      </c>
      <c r="B12" s="5" t="s">
        <v>322</v>
      </c>
      <c r="C12" s="4">
        <v>1</v>
      </c>
      <c r="D12" s="4" t="s">
        <v>10</v>
      </c>
      <c r="E12" s="55">
        <v>142000</v>
      </c>
      <c r="F12" s="55">
        <v>33000</v>
      </c>
      <c r="G12" s="4">
        <f t="shared" si="0"/>
        <v>142000</v>
      </c>
      <c r="H12" s="4">
        <f t="shared" si="1"/>
        <v>33000</v>
      </c>
      <c r="I12" s="56">
        <f t="shared" si="2"/>
        <v>175000</v>
      </c>
    </row>
    <row r="13" spans="1:9" ht="120" hidden="1" customHeight="1">
      <c r="A13" s="57" t="s">
        <v>296</v>
      </c>
      <c r="B13" s="5" t="s">
        <v>323</v>
      </c>
      <c r="C13" s="4"/>
      <c r="D13" s="4" t="s">
        <v>10</v>
      </c>
      <c r="E13" s="55">
        <v>152400</v>
      </c>
      <c r="F13" s="55">
        <v>40000</v>
      </c>
      <c r="G13" s="4">
        <f t="shared" ref="G13:G19" si="3">C13*E13</f>
        <v>0</v>
      </c>
      <c r="H13" s="4">
        <f t="shared" ref="H13:H17" si="4">C13*F13</f>
        <v>0</v>
      </c>
      <c r="I13" s="56">
        <f t="shared" ref="I13:I16" si="5">SUM(G13:H13)</f>
        <v>0</v>
      </c>
    </row>
    <row r="14" spans="1:9" ht="80.099999999999994" hidden="1" customHeight="1">
      <c r="A14" s="57" t="s">
        <v>298</v>
      </c>
      <c r="B14" s="5" t="s">
        <v>298</v>
      </c>
      <c r="C14" s="4"/>
      <c r="D14" s="4" t="s">
        <v>59</v>
      </c>
      <c r="E14" s="55">
        <v>17200</v>
      </c>
      <c r="F14" s="55">
        <v>13300</v>
      </c>
      <c r="G14" s="4">
        <f t="shared" si="3"/>
        <v>0</v>
      </c>
      <c r="H14" s="4">
        <f t="shared" si="4"/>
        <v>0</v>
      </c>
      <c r="I14" s="56">
        <f t="shared" si="5"/>
        <v>0</v>
      </c>
    </row>
    <row r="15" spans="1:9" ht="80.099999999999994" hidden="1" customHeight="1">
      <c r="A15" s="57" t="s">
        <v>299</v>
      </c>
      <c r="B15" s="5" t="s">
        <v>299</v>
      </c>
      <c r="C15" s="4"/>
      <c r="D15" s="4" t="s">
        <v>10</v>
      </c>
      <c r="E15" s="55">
        <v>3500</v>
      </c>
      <c r="F15" s="55">
        <v>3000</v>
      </c>
      <c r="G15" s="4">
        <f t="shared" si="3"/>
        <v>0</v>
      </c>
      <c r="H15" s="4">
        <f t="shared" si="4"/>
        <v>0</v>
      </c>
      <c r="I15" s="56">
        <f t="shared" si="5"/>
        <v>0</v>
      </c>
    </row>
    <row r="16" spans="1:9" ht="55.5" hidden="1" customHeight="1">
      <c r="A16" s="57" t="s">
        <v>324</v>
      </c>
      <c r="B16" s="9" t="s">
        <v>325</v>
      </c>
      <c r="C16" s="4"/>
      <c r="D16" s="4" t="s">
        <v>10</v>
      </c>
      <c r="E16" s="55">
        <v>108700</v>
      </c>
      <c r="F16" s="55">
        <v>30000</v>
      </c>
      <c r="G16" s="4">
        <f t="shared" si="3"/>
        <v>0</v>
      </c>
      <c r="H16" s="4">
        <f t="shared" si="4"/>
        <v>0</v>
      </c>
      <c r="I16" s="56">
        <f t="shared" si="5"/>
        <v>0</v>
      </c>
    </row>
    <row r="17" spans="1:9" ht="58.5" hidden="1" customHeight="1">
      <c r="A17" s="106" t="s">
        <v>326</v>
      </c>
      <c r="B17" s="9" t="s">
        <v>327</v>
      </c>
      <c r="C17" s="4"/>
      <c r="D17" s="4" t="s">
        <v>10</v>
      </c>
      <c r="E17" s="55">
        <v>120700</v>
      </c>
      <c r="F17" s="55">
        <v>30000</v>
      </c>
      <c r="G17" s="4">
        <f t="shared" si="3"/>
        <v>0</v>
      </c>
      <c r="H17" s="4">
        <f t="shared" si="4"/>
        <v>0</v>
      </c>
      <c r="I17" s="56">
        <f>H17+G17</f>
        <v>0</v>
      </c>
    </row>
    <row r="18" spans="1:9" ht="21.6" customHeight="1">
      <c r="A18" s="159" t="s">
        <v>308</v>
      </c>
      <c r="B18" s="160"/>
      <c r="C18" s="160"/>
      <c r="D18" s="160"/>
      <c r="E18" s="160"/>
      <c r="F18" s="160"/>
      <c r="G18" s="160"/>
      <c r="H18" s="160"/>
      <c r="I18" s="161"/>
    </row>
    <row r="19" spans="1:9" ht="39.950000000000003" customHeight="1">
      <c r="A19" s="54" t="s">
        <v>80</v>
      </c>
      <c r="B19" s="5" t="s">
        <v>328</v>
      </c>
      <c r="C19" s="4"/>
      <c r="D19" s="4" t="s">
        <v>329</v>
      </c>
      <c r="E19" s="155">
        <v>50</v>
      </c>
      <c r="F19" s="155"/>
      <c r="G19" s="109">
        <f t="shared" si="3"/>
        <v>0</v>
      </c>
      <c r="H19" s="109"/>
      <c r="I19" s="56">
        <f>SUM(G19)</f>
        <v>0</v>
      </c>
    </row>
    <row r="20" spans="1:9" ht="24.95" customHeight="1">
      <c r="A20" s="212" t="s">
        <v>330</v>
      </c>
      <c r="B20" s="213"/>
      <c r="C20" s="213"/>
      <c r="D20" s="213"/>
      <c r="E20" s="213"/>
      <c r="F20" s="213"/>
      <c r="G20" s="214">
        <f>SUM(I4:I19)</f>
        <v>175000</v>
      </c>
      <c r="H20" s="214"/>
      <c r="I20" s="215"/>
    </row>
    <row r="24" spans="1:9">
      <c r="A24" s="19" t="s">
        <v>85</v>
      </c>
      <c r="D24" s="118" t="s">
        <v>310</v>
      </c>
      <c r="E24" s="118"/>
      <c r="F24" s="118"/>
      <c r="G24" s="118"/>
      <c r="H24" s="118"/>
      <c r="I24" s="118"/>
    </row>
  </sheetData>
  <mergeCells count="8">
    <mergeCell ref="A20:F20"/>
    <mergeCell ref="G20:I20"/>
    <mergeCell ref="D24:I24"/>
    <mergeCell ref="A1:I1"/>
    <mergeCell ref="A2:I2"/>
    <mergeCell ref="A18:I18"/>
    <mergeCell ref="E19:F19"/>
    <mergeCell ref="G19:H19"/>
  </mergeCells>
  <pageMargins left="0.7" right="0.7" top="0.75" bottom="0.75" header="0.3" footer="0.3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I24"/>
  <sheetViews>
    <sheetView topLeftCell="A6" workbookViewId="0">
      <selection activeCell="I25" sqref="A1:I25"/>
    </sheetView>
  </sheetViews>
  <sheetFormatPr defaultColWidth="8.85546875" defaultRowHeight="15"/>
  <cols>
    <col min="1" max="1" width="35.7109375" customWidth="1"/>
    <col min="2" max="2" width="45.7109375" customWidth="1"/>
    <col min="3" max="4" width="10.7109375" customWidth="1"/>
    <col min="5" max="6" width="10.7109375" style="78" hidden="1" customWidth="1"/>
    <col min="7" max="9" width="10.7109375" customWidth="1"/>
    <col min="10" max="10" width="9.140625" customWidth="1"/>
  </cols>
  <sheetData>
    <row r="1" spans="1:9" ht="75" customHeight="1">
      <c r="A1" s="139"/>
      <c r="B1" s="140"/>
      <c r="C1" s="140"/>
      <c r="D1" s="140"/>
      <c r="E1" s="140"/>
      <c r="F1" s="140"/>
      <c r="G1" s="140"/>
      <c r="H1" s="140"/>
      <c r="I1" s="141"/>
    </row>
    <row r="2" spans="1:9" ht="24.95" customHeight="1">
      <c r="A2" s="210" t="s">
        <v>266</v>
      </c>
      <c r="B2" s="202"/>
      <c r="C2" s="202"/>
      <c r="D2" s="202"/>
      <c r="E2" s="202"/>
      <c r="F2" s="202"/>
      <c r="G2" s="202"/>
      <c r="H2" s="202"/>
      <c r="I2" s="211"/>
    </row>
    <row r="3" spans="1:9" ht="24.95" customHeight="1">
      <c r="A3" s="42" t="s">
        <v>267</v>
      </c>
      <c r="B3" s="43" t="s">
        <v>2</v>
      </c>
      <c r="C3" s="44" t="s">
        <v>3</v>
      </c>
      <c r="D3" s="45" t="s">
        <v>4</v>
      </c>
      <c r="E3" s="46" t="s">
        <v>114</v>
      </c>
      <c r="F3" s="46" t="s">
        <v>115</v>
      </c>
      <c r="G3" s="45" t="s">
        <v>116</v>
      </c>
      <c r="H3" s="45" t="s">
        <v>117</v>
      </c>
      <c r="I3" s="47" t="s">
        <v>118</v>
      </c>
    </row>
    <row r="4" spans="1:9" ht="51" hidden="1" customHeight="1">
      <c r="A4" s="54" t="s">
        <v>276</v>
      </c>
      <c r="B4" s="9" t="s">
        <v>311</v>
      </c>
      <c r="C4" s="4"/>
      <c r="D4" s="4" t="s">
        <v>10</v>
      </c>
      <c r="E4" s="55">
        <v>110300</v>
      </c>
      <c r="F4" s="55">
        <v>30000</v>
      </c>
      <c r="G4" s="4">
        <f t="shared" ref="G4:G12" si="0">C4*E4</f>
        <v>0</v>
      </c>
      <c r="H4" s="4">
        <f t="shared" ref="H4:H12" si="1">C4*F4</f>
        <v>0</v>
      </c>
      <c r="I4" s="56">
        <f t="shared" ref="I4:I12" si="2">SUM(G4:H4)</f>
        <v>0</v>
      </c>
    </row>
    <row r="5" spans="1:9" ht="42.75" hidden="1" customHeight="1">
      <c r="A5" s="54" t="s">
        <v>278</v>
      </c>
      <c r="B5" s="9" t="s">
        <v>312</v>
      </c>
      <c r="C5" s="4"/>
      <c r="D5" s="4" t="s">
        <v>10</v>
      </c>
      <c r="E5" s="55">
        <v>115500</v>
      </c>
      <c r="F5" s="55">
        <v>30000</v>
      </c>
      <c r="G5" s="4">
        <f t="shared" si="0"/>
        <v>0</v>
      </c>
      <c r="H5" s="4">
        <f t="shared" si="1"/>
        <v>0</v>
      </c>
      <c r="I5" s="56">
        <f t="shared" si="2"/>
        <v>0</v>
      </c>
    </row>
    <row r="6" spans="1:9" ht="60" customHeight="1">
      <c r="A6" s="54" t="s">
        <v>280</v>
      </c>
      <c r="B6" s="9" t="s">
        <v>313</v>
      </c>
      <c r="C6" s="4">
        <v>1</v>
      </c>
      <c r="D6" s="4" t="s">
        <v>10</v>
      </c>
      <c r="E6" s="55">
        <v>125500</v>
      </c>
      <c r="F6" s="55">
        <v>28000</v>
      </c>
      <c r="G6" s="4">
        <f t="shared" si="0"/>
        <v>125500</v>
      </c>
      <c r="H6" s="4">
        <f t="shared" si="1"/>
        <v>28000</v>
      </c>
      <c r="I6" s="56">
        <f t="shared" si="2"/>
        <v>153500</v>
      </c>
    </row>
    <row r="7" spans="1:9" ht="80.099999999999994" hidden="1" customHeight="1">
      <c r="A7" s="54" t="s">
        <v>282</v>
      </c>
      <c r="B7" s="5" t="s">
        <v>314</v>
      </c>
      <c r="C7" s="4"/>
      <c r="D7" s="4" t="s">
        <v>10</v>
      </c>
      <c r="E7" s="55">
        <v>130500</v>
      </c>
      <c r="F7" s="55">
        <v>30000</v>
      </c>
      <c r="G7" s="4">
        <f t="shared" si="0"/>
        <v>0</v>
      </c>
      <c r="H7" s="4">
        <f t="shared" si="1"/>
        <v>0</v>
      </c>
      <c r="I7" s="56">
        <f t="shared" si="2"/>
        <v>0</v>
      </c>
    </row>
    <row r="8" spans="1:9" ht="80.099999999999994" hidden="1" customHeight="1">
      <c r="A8" s="54" t="s">
        <v>315</v>
      </c>
      <c r="B8" s="5" t="s">
        <v>316</v>
      </c>
      <c r="C8" s="4"/>
      <c r="D8" s="4" t="s">
        <v>10</v>
      </c>
      <c r="E8" s="55">
        <v>128500</v>
      </c>
      <c r="F8" s="55">
        <v>32000</v>
      </c>
      <c r="G8" s="4">
        <f t="shared" si="0"/>
        <v>0</v>
      </c>
      <c r="H8" s="4">
        <f t="shared" si="1"/>
        <v>0</v>
      </c>
      <c r="I8" s="56">
        <f t="shared" si="2"/>
        <v>0</v>
      </c>
    </row>
    <row r="9" spans="1:9" ht="80.099999999999994" hidden="1" customHeight="1">
      <c r="A9" s="54" t="s">
        <v>317</v>
      </c>
      <c r="B9" s="5" t="s">
        <v>318</v>
      </c>
      <c r="C9" s="4"/>
      <c r="D9" s="4" t="s">
        <v>10</v>
      </c>
      <c r="E9" s="55">
        <v>134500</v>
      </c>
      <c r="F9" s="55">
        <v>34000</v>
      </c>
      <c r="G9" s="4">
        <f t="shared" si="0"/>
        <v>0</v>
      </c>
      <c r="H9" s="4">
        <f t="shared" si="1"/>
        <v>0</v>
      </c>
      <c r="I9" s="56">
        <f t="shared" si="2"/>
        <v>0</v>
      </c>
    </row>
    <row r="10" spans="1:9" ht="80.099999999999994" hidden="1" customHeight="1">
      <c r="A10" s="54" t="s">
        <v>319</v>
      </c>
      <c r="B10" s="5" t="s">
        <v>320</v>
      </c>
      <c r="C10" s="4"/>
      <c r="D10" s="4" t="s">
        <v>10</v>
      </c>
      <c r="E10" s="55">
        <v>135700</v>
      </c>
      <c r="F10" s="55">
        <v>36000</v>
      </c>
      <c r="G10" s="4">
        <f t="shared" si="0"/>
        <v>0</v>
      </c>
      <c r="H10" s="4">
        <f t="shared" si="1"/>
        <v>0</v>
      </c>
      <c r="I10" s="56">
        <f t="shared" si="2"/>
        <v>0</v>
      </c>
    </row>
    <row r="11" spans="1:9" ht="80.099999999999994" hidden="1" customHeight="1">
      <c r="A11" s="57" t="s">
        <v>292</v>
      </c>
      <c r="B11" s="5" t="s">
        <v>321</v>
      </c>
      <c r="C11" s="4"/>
      <c r="D11" s="4" t="s">
        <v>10</v>
      </c>
      <c r="E11" s="55">
        <v>128200</v>
      </c>
      <c r="F11" s="55">
        <v>33000</v>
      </c>
      <c r="G11" s="4">
        <f>C11*E11</f>
        <v>0</v>
      </c>
      <c r="H11" s="4">
        <f>C11*F11</f>
        <v>0</v>
      </c>
      <c r="I11" s="56">
        <f>SUM(G11:H11)</f>
        <v>0</v>
      </c>
    </row>
    <row r="12" spans="1:9" ht="80.099999999999994" hidden="1" customHeight="1">
      <c r="A12" s="57" t="s">
        <v>294</v>
      </c>
      <c r="B12" s="5" t="s">
        <v>322</v>
      </c>
      <c r="C12" s="4"/>
      <c r="D12" s="4" t="s">
        <v>10</v>
      </c>
      <c r="E12" s="55">
        <v>142000</v>
      </c>
      <c r="F12" s="55">
        <v>33000</v>
      </c>
      <c r="G12" s="4">
        <f t="shared" si="0"/>
        <v>0</v>
      </c>
      <c r="H12" s="4">
        <f t="shared" si="1"/>
        <v>0</v>
      </c>
      <c r="I12" s="56">
        <f t="shared" si="2"/>
        <v>0</v>
      </c>
    </row>
    <row r="13" spans="1:9" ht="120" hidden="1" customHeight="1">
      <c r="A13" s="57" t="s">
        <v>296</v>
      </c>
      <c r="B13" s="5" t="s">
        <v>323</v>
      </c>
      <c r="C13" s="4"/>
      <c r="D13" s="4" t="s">
        <v>10</v>
      </c>
      <c r="E13" s="55">
        <v>152400</v>
      </c>
      <c r="F13" s="55">
        <v>40000</v>
      </c>
      <c r="G13" s="4">
        <f t="shared" ref="G13:G19" si="3">C13*E13</f>
        <v>0</v>
      </c>
      <c r="H13" s="4">
        <f t="shared" ref="H13:H17" si="4">C13*F13</f>
        <v>0</v>
      </c>
      <c r="I13" s="56">
        <f t="shared" ref="I13:I16" si="5">SUM(G13:H13)</f>
        <v>0</v>
      </c>
    </row>
    <row r="14" spans="1:9" ht="80.099999999999994" hidden="1" customHeight="1">
      <c r="A14" s="57" t="s">
        <v>298</v>
      </c>
      <c r="B14" s="5" t="s">
        <v>298</v>
      </c>
      <c r="C14" s="4"/>
      <c r="D14" s="4" t="s">
        <v>59</v>
      </c>
      <c r="E14" s="55">
        <v>17200</v>
      </c>
      <c r="F14" s="55">
        <v>13300</v>
      </c>
      <c r="G14" s="4">
        <f t="shared" si="3"/>
        <v>0</v>
      </c>
      <c r="H14" s="4">
        <f t="shared" si="4"/>
        <v>0</v>
      </c>
      <c r="I14" s="56">
        <f t="shared" si="5"/>
        <v>0</v>
      </c>
    </row>
    <row r="15" spans="1:9" ht="80.099999999999994" hidden="1" customHeight="1">
      <c r="A15" s="57" t="s">
        <v>299</v>
      </c>
      <c r="B15" s="5" t="s">
        <v>299</v>
      </c>
      <c r="C15" s="4"/>
      <c r="D15" s="4" t="s">
        <v>10</v>
      </c>
      <c r="E15" s="55">
        <v>3500</v>
      </c>
      <c r="F15" s="55">
        <v>3000</v>
      </c>
      <c r="G15" s="4">
        <f t="shared" si="3"/>
        <v>0</v>
      </c>
      <c r="H15" s="4">
        <f t="shared" si="4"/>
        <v>0</v>
      </c>
      <c r="I15" s="56">
        <f t="shared" si="5"/>
        <v>0</v>
      </c>
    </row>
    <row r="16" spans="1:9" ht="55.5" hidden="1" customHeight="1">
      <c r="A16" s="57" t="s">
        <v>324</v>
      </c>
      <c r="B16" s="9" t="s">
        <v>325</v>
      </c>
      <c r="C16" s="4"/>
      <c r="D16" s="4" t="s">
        <v>10</v>
      </c>
      <c r="E16" s="55">
        <v>108700</v>
      </c>
      <c r="F16" s="55">
        <v>30000</v>
      </c>
      <c r="G16" s="4">
        <f t="shared" si="3"/>
        <v>0</v>
      </c>
      <c r="H16" s="4">
        <f t="shared" si="4"/>
        <v>0</v>
      </c>
      <c r="I16" s="56">
        <f t="shared" si="5"/>
        <v>0</v>
      </c>
    </row>
    <row r="17" spans="1:9" ht="58.5" hidden="1" customHeight="1">
      <c r="A17" s="106" t="s">
        <v>326</v>
      </c>
      <c r="B17" s="9" t="s">
        <v>327</v>
      </c>
      <c r="C17" s="4"/>
      <c r="D17" s="4" t="s">
        <v>10</v>
      </c>
      <c r="E17" s="55">
        <v>120700</v>
      </c>
      <c r="F17" s="55">
        <v>30000</v>
      </c>
      <c r="G17" s="4">
        <f t="shared" si="3"/>
        <v>0</v>
      </c>
      <c r="H17" s="4">
        <f t="shared" si="4"/>
        <v>0</v>
      </c>
      <c r="I17" s="56">
        <f>H17+G17</f>
        <v>0</v>
      </c>
    </row>
    <row r="18" spans="1:9" ht="21.6" customHeight="1">
      <c r="A18" s="159" t="s">
        <v>308</v>
      </c>
      <c r="B18" s="160"/>
      <c r="C18" s="160"/>
      <c r="D18" s="160"/>
      <c r="E18" s="160"/>
      <c r="F18" s="160"/>
      <c r="G18" s="160"/>
      <c r="H18" s="160"/>
      <c r="I18" s="161"/>
    </row>
    <row r="19" spans="1:9" ht="39.950000000000003" customHeight="1">
      <c r="A19" s="54" t="s">
        <v>80</v>
      </c>
      <c r="B19" s="5" t="s">
        <v>328</v>
      </c>
      <c r="C19" s="4"/>
      <c r="D19" s="4" t="s">
        <v>329</v>
      </c>
      <c r="E19" s="155">
        <v>50</v>
      </c>
      <c r="F19" s="155"/>
      <c r="G19" s="109">
        <f t="shared" si="3"/>
        <v>0</v>
      </c>
      <c r="H19" s="109"/>
      <c r="I19" s="56">
        <f>SUM(G19)</f>
        <v>0</v>
      </c>
    </row>
    <row r="20" spans="1:9" ht="24.95" customHeight="1">
      <c r="A20" s="212" t="s">
        <v>330</v>
      </c>
      <c r="B20" s="213"/>
      <c r="C20" s="213"/>
      <c r="D20" s="213"/>
      <c r="E20" s="213"/>
      <c r="F20" s="213"/>
      <c r="G20" s="214">
        <f>SUM(I4:I19)</f>
        <v>153500</v>
      </c>
      <c r="H20" s="214"/>
      <c r="I20" s="215"/>
    </row>
    <row r="24" spans="1:9">
      <c r="A24" s="19" t="s">
        <v>85</v>
      </c>
      <c r="D24" s="118" t="s">
        <v>310</v>
      </c>
      <c r="E24" s="118"/>
      <c r="F24" s="118"/>
      <c r="G24" s="118"/>
      <c r="H24" s="118"/>
      <c r="I24" s="118"/>
    </row>
  </sheetData>
  <mergeCells count="8">
    <mergeCell ref="A20:F20"/>
    <mergeCell ref="G20:I20"/>
    <mergeCell ref="D24:I24"/>
    <mergeCell ref="A1:I1"/>
    <mergeCell ref="A2:I2"/>
    <mergeCell ref="A18:I18"/>
    <mergeCell ref="E19:F19"/>
    <mergeCell ref="G19:H19"/>
  </mergeCells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r7-office/2025.3.2.1000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3</vt:i4>
      </vt:variant>
    </vt:vector>
  </HeadingPairs>
  <TitlesOfParts>
    <vt:vector size="11" baseType="lpstr">
      <vt:lpstr>Электрика (открытый монтаж)</vt:lpstr>
      <vt:lpstr>Электрика (скрытый монтаж)метл</vt:lpstr>
      <vt:lpstr>Электрика ( скрытый монтаж)гофр</vt:lpstr>
      <vt:lpstr>ОВВК (скрытый монтаж)</vt:lpstr>
      <vt:lpstr>ОВВК (открытый монтаж)</vt:lpstr>
      <vt:lpstr>Септики</vt:lpstr>
      <vt:lpstr>Тверь </vt:lpstr>
      <vt:lpstr>Эргобокс5</vt:lpstr>
      <vt:lpstr>'ОВВК (скрытый монтаж)'!Область_печати</vt:lpstr>
      <vt:lpstr>'Электрика (открытый монтаж)'!Область_печати</vt:lpstr>
      <vt:lpstr>'Электрика (скрытый монтаж)метл'!Область_печати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Александр Куприков</cp:lastModifiedBy>
  <cp:revision>2</cp:revision>
  <dcterms:created xsi:type="dcterms:W3CDTF">2015-06-05T18:19:34Z</dcterms:created>
  <dcterms:modified xsi:type="dcterms:W3CDTF">2025-11-12T08:49:19Z</dcterms:modified>
</cp:coreProperties>
</file>